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CONTRATOS E SUPRIMENTOS\SUPRIMENTOS\Chamadas\2026\"/>
    </mc:Choice>
  </mc:AlternateContent>
  <xr:revisionPtr revIDLastSave="0" documentId="8_{67A03661-1DDF-49D1-9849-2CF9B02D9CDF}" xr6:coauthVersionLast="47" xr6:coauthVersionMax="47" xr10:uidLastSave="{00000000-0000-0000-0000-000000000000}"/>
  <bookViews>
    <workbookView xWindow="-120" yWindow="-120" windowWidth="29040" windowHeight="15720" xr2:uid="{04174499-B4AD-44DB-BCFB-E6A539E91D4C}"/>
  </bookViews>
  <sheets>
    <sheet name="PLANILHA GERAL APAA BRANC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41" i="2" l="1"/>
  <c r="F240" i="2"/>
  <c r="F239" i="2"/>
  <c r="F238" i="2"/>
  <c r="F237" i="2"/>
  <c r="F235" i="2"/>
  <c r="F234" i="2"/>
  <c r="F233" i="2"/>
  <c r="F230" i="2" s="1"/>
  <c r="F232" i="2"/>
  <c r="F231" i="2"/>
  <c r="F229" i="2"/>
  <c r="F228" i="2"/>
  <c r="F227" i="2"/>
  <c r="F226" i="2"/>
  <c r="F225" i="2"/>
  <c r="F224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2" i="2"/>
  <c r="F191" i="2"/>
  <c r="F190" i="2" s="1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59" i="2"/>
  <c r="F158" i="2"/>
  <c r="F157" i="2"/>
  <c r="F156" i="2"/>
  <c r="F155" i="2"/>
  <c r="F154" i="2"/>
  <c r="F153" i="2"/>
  <c r="F152" i="2"/>
  <c r="F151" i="2"/>
  <c r="F146" i="2" s="1"/>
  <c r="F150" i="2"/>
  <c r="F149" i="2"/>
  <c r="F148" i="2"/>
  <c r="F147" i="2"/>
  <c r="F145" i="2"/>
  <c r="F144" i="2"/>
  <c r="F143" i="2"/>
  <c r="F142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8" i="2"/>
  <c r="F107" i="2"/>
  <c r="F106" i="2"/>
  <c r="F105" i="2"/>
  <c r="F104" i="2"/>
  <c r="F103" i="2"/>
  <c r="F101" i="2" s="1"/>
  <c r="F102" i="2"/>
  <c r="F100" i="2"/>
  <c r="F99" i="2"/>
  <c r="F98" i="2"/>
  <c r="F89" i="2"/>
  <c r="F88" i="2"/>
  <c r="D87" i="2"/>
  <c r="F87" i="2" s="1"/>
  <c r="F91" i="2" s="1"/>
  <c r="F83" i="2"/>
  <c r="F82" i="2"/>
  <c r="F81" i="2"/>
  <c r="F80" i="2"/>
  <c r="F79" i="2"/>
  <c r="F78" i="2"/>
  <c r="F77" i="2"/>
  <c r="F75" i="2"/>
  <c r="F74" i="2"/>
  <c r="F73" i="2"/>
  <c r="F72" i="2"/>
  <c r="F71" i="2"/>
  <c r="F66" i="2"/>
  <c r="D66" i="2"/>
  <c r="F65" i="2"/>
  <c r="D64" i="2"/>
  <c r="F64" i="2" s="1"/>
  <c r="F63" i="2"/>
  <c r="F59" i="2"/>
  <c r="F58" i="2"/>
  <c r="F57" i="2"/>
  <c r="F56" i="2"/>
  <c r="F61" i="2" s="1"/>
  <c r="F55" i="2"/>
  <c r="F54" i="2"/>
  <c r="F53" i="2"/>
  <c r="D49" i="2"/>
  <c r="F49" i="2" s="1"/>
  <c r="F48" i="2"/>
  <c r="F47" i="2"/>
  <c r="F46" i="2"/>
  <c r="F45" i="2"/>
  <c r="F44" i="2"/>
  <c r="F43" i="2"/>
  <c r="F42" i="2"/>
  <c r="F41" i="2"/>
  <c r="F40" i="2"/>
  <c r="D40" i="2"/>
  <c r="F39" i="2"/>
  <c r="F38" i="2"/>
  <c r="F37" i="2"/>
  <c r="D36" i="2"/>
  <c r="F36" i="2" s="1"/>
  <c r="F35" i="2"/>
  <c r="F34" i="2"/>
  <c r="F33" i="2"/>
  <c r="F32" i="2"/>
  <c r="F31" i="2"/>
  <c r="F30" i="2"/>
  <c r="F26" i="2"/>
  <c r="F25" i="2"/>
  <c r="F24" i="2"/>
  <c r="F23" i="2"/>
  <c r="D22" i="2"/>
  <c r="F22" i="2" s="1"/>
  <c r="F21" i="2"/>
  <c r="F17" i="2"/>
  <c r="F16" i="2"/>
  <c r="F15" i="2"/>
  <c r="F14" i="2"/>
  <c r="F13" i="2"/>
  <c r="F12" i="2"/>
  <c r="F19" i="2" s="1"/>
  <c r="F11" i="2"/>
  <c r="F10" i="2"/>
  <c r="F236" i="2" l="1"/>
  <c r="F223" i="2"/>
  <c r="F193" i="2"/>
  <c r="F208" i="2"/>
  <c r="F160" i="2"/>
  <c r="F173" i="2"/>
  <c r="F122" i="2"/>
  <c r="F109" i="2"/>
  <c r="F141" i="2"/>
  <c r="F85" i="2"/>
  <c r="F51" i="2"/>
  <c r="F68" i="2"/>
  <c r="F28" i="2"/>
  <c r="F243" i="2" l="1"/>
  <c r="F94" i="2"/>
  <c r="F244" i="2" l="1"/>
</calcChain>
</file>

<file path=xl/sharedStrings.xml><?xml version="1.0" encoding="utf-8"?>
<sst xmlns="http://schemas.openxmlformats.org/spreadsheetml/2006/main" count="625" uniqueCount="438">
  <si>
    <t>A</t>
  </si>
  <si>
    <t>MÓDULO A - RECUPERAÇÃO GERAL DAS FACHADAS</t>
  </si>
  <si>
    <t>Item A</t>
  </si>
  <si>
    <t>Descrição do Serviço</t>
  </si>
  <si>
    <t>Unidade</t>
  </si>
  <si>
    <t>Quant.</t>
  </si>
  <si>
    <t>Preço Unitário (R$)</t>
  </si>
  <si>
    <t>Preço Total (R$)</t>
  </si>
  <si>
    <t>MOBILIZAÇÃO e SERVIÇOS PRELIMINARES</t>
  </si>
  <si>
    <t/>
  </si>
  <si>
    <t>1.1</t>
  </si>
  <si>
    <t>Mobilização de equipe técnica e operacional</t>
  </si>
  <si>
    <t>Vb</t>
  </si>
  <si>
    <t>1.2</t>
  </si>
  <si>
    <t>Instalação de canteiro de obras (tapumes, placas, instalações provisórias)</t>
  </si>
  <si>
    <t>1.3</t>
  </si>
  <si>
    <t>Sinalização e isolamento de áreas externas</t>
  </si>
  <si>
    <t>1.4</t>
  </si>
  <si>
    <t>Desmobilização de canteiro ao término da obra</t>
  </si>
  <si>
    <t>1.5</t>
  </si>
  <si>
    <t>Proteção de entorno e pisos do solarium, com chapas de  madeira espessura minima de 15 mm e forração tipo salva piso ( Proteção Total ), inclusive pilares, muretas e paredes afetadas</t>
  </si>
  <si>
    <t>m²</t>
  </si>
  <si>
    <t>1.6</t>
  </si>
  <si>
    <t>Seguro de Obra Risco de engenharia e responsabilidade civil cruzado</t>
  </si>
  <si>
    <t>und</t>
  </si>
  <si>
    <t>1.7</t>
  </si>
  <si>
    <t>Transporte Vertical/içamento de Betoneira e Equipamentos Geral</t>
  </si>
  <si>
    <t>vb</t>
  </si>
  <si>
    <t>1.8</t>
  </si>
  <si>
    <t>Transporte Vertical de Sacaria de Argamassa Cimenticia</t>
  </si>
  <si>
    <t>Sub Total</t>
  </si>
  <si>
    <t>GERENCIAMENTO E EQUIPE TÉCNICA</t>
  </si>
  <si>
    <t>2.1</t>
  </si>
  <si>
    <t>Gerenciamento – Engenheiro Civil (acompanhamento técnico / mês) Seniro com Encargos</t>
  </si>
  <si>
    <t>Mês</t>
  </si>
  <si>
    <t>2.2</t>
  </si>
  <si>
    <t>Gerenciamento – Engenheiro de Segurança do Trabalho (acompanhamento / mês) Pleno com Encargos</t>
  </si>
  <si>
    <t>hora</t>
  </si>
  <si>
    <t>2.3</t>
  </si>
  <si>
    <t>Gerenciamento – Técnico de Segurança do Trabalho (acompanhamento / mês)</t>
  </si>
  <si>
    <t>2.4</t>
  </si>
  <si>
    <t>Apoio administrativo e controle de medições</t>
  </si>
  <si>
    <t>2.5</t>
  </si>
  <si>
    <t xml:space="preserve">Anotação de Responsabilidade Tecnica ART - Obra </t>
  </si>
  <si>
    <t>Und</t>
  </si>
  <si>
    <t>2.6</t>
  </si>
  <si>
    <t>Anotação de Responsabilidade Técnica ART - Montagem de Equipamentos</t>
  </si>
  <si>
    <t>EQUIPAMENTOS, BALANCINS E BANDEJAMENTO</t>
  </si>
  <si>
    <t>3.1</t>
  </si>
  <si>
    <t>Mobilização de balancim reto até 8,00 metros altura máxima de cabos 60 metros - área central restrita</t>
  </si>
  <si>
    <t>3.2</t>
  </si>
  <si>
    <t>Mobilização e transporte de estruturas metalicas, bandejamento e Tunel de Acesso</t>
  </si>
  <si>
    <t>3.3</t>
  </si>
  <si>
    <t>Montagem e instalação de balancim elétrico até 8,00 metros reto</t>
  </si>
  <si>
    <t>3.4</t>
  </si>
  <si>
    <t>Locação de balancim suspensos eletrico até 8,00 metros</t>
  </si>
  <si>
    <t>3.5</t>
  </si>
  <si>
    <t>Remanejamento e movimentação de balancim até 8,00 metros dentro de obra</t>
  </si>
  <si>
    <t>3.6</t>
  </si>
  <si>
    <t>Execução e Montagem de estrutura auxiliar de montagem e projeção para suportes de balancim - Fachada Principal</t>
  </si>
  <si>
    <t>ml</t>
  </si>
  <si>
    <t>3.7</t>
  </si>
  <si>
    <t>Execução e Montagem de estrutura auxiliar de montagem e projeção para suportes de balancim - Fachadas Laterais</t>
  </si>
  <si>
    <t>3.8</t>
  </si>
  <si>
    <t xml:space="preserve">Desmontagem, Reparos em Estrutura metalica de telhado, Reparos de Impermeabilização de cobertura e platibandas </t>
  </si>
  <si>
    <t>3.9</t>
  </si>
  <si>
    <t>Montagem e contra-pesos de cadeirinha para descidas de montagem de suportes de aparalixo ( bandejamento ) em fachada frontal e lateral</t>
  </si>
  <si>
    <t>3.10</t>
  </si>
  <si>
    <t>Locação de Aparalixo ( Badejamento ) Primario</t>
  </si>
  <si>
    <t>mês</t>
  </si>
  <si>
    <t>3.11</t>
  </si>
  <si>
    <t>Execução de Aparalixo e Detritos, estrutura primária, metálico tipo mão francesa com mínimo de 2,50 metros na parte plana e 0,70 metros em sua inclinação de 45º. Considerar descidas de suporte com caderinha e catraca</t>
  </si>
  <si>
    <t>3.12</t>
  </si>
  <si>
    <t>Execução de plataforma de madeira em suporte tipo aparalixo ( Bandejamento ), com forro de tábuas com minimo de 2,50 cm de espessura e forrado na totalidade com chapa de madeira plastificada minimo de 15 mm fixadas com parafusos auto travantes</t>
  </si>
  <si>
    <t>3.13</t>
  </si>
  <si>
    <t>Tunel de Acesso em MD com Cobertura em Tela e Madeira chapeada Altura 2,50 metros e 2,50 metros de Largura comprimento total 35 metros</t>
  </si>
  <si>
    <t>3.14</t>
  </si>
  <si>
    <t>Locação de Andaime conforme NR35, Plataformas, escadas, guarda corpo e longarinas</t>
  </si>
  <si>
    <t>mxmês</t>
  </si>
  <si>
    <t>3.15</t>
  </si>
  <si>
    <t>Manutenção preventiva dos balancim durante todo periodo de obra</t>
  </si>
  <si>
    <t>3.16</t>
  </si>
  <si>
    <t>Manutenção e conservação de madeiramento de aparalixo ( bandejamento )</t>
  </si>
  <si>
    <t>3.17</t>
  </si>
  <si>
    <t>Desmontagem final e desmobilização de balancim, estruturas auxiliares</t>
  </si>
  <si>
    <t>3.18</t>
  </si>
  <si>
    <t>Desmontagem final e desmobilização de aparalixo ( balancim )</t>
  </si>
  <si>
    <t>3.19</t>
  </si>
  <si>
    <t>Remoção e Descarte de Telas fachadeiras</t>
  </si>
  <si>
    <t>3.20</t>
  </si>
  <si>
    <t>Telamento para proteção das fachadas com tela de nylon #2,00 mm costurada verticalmente e fixada no aparalixo primario, considerar afastamento da corrida do balancim - Fachada principal e lateriais</t>
  </si>
  <si>
    <t>SERVIÇOS DE SERRALHERIA EM COBERTURA METÁLICA</t>
  </si>
  <si>
    <t>4.1</t>
  </si>
  <si>
    <t>Serviços Tecnicos de serralheria estrutural, em pergolado metalico ( solarium ), composto por cortes, solda, tratamento quimico da area afetada</t>
  </si>
  <si>
    <t>4.2</t>
  </si>
  <si>
    <t>Demolição e Remoção Total com içamento de vidros instalados no solarium</t>
  </si>
  <si>
    <t>4.3</t>
  </si>
  <si>
    <t>Tratamento anticorrosivo em elementos metálicos existentes em estrutura (solarium)</t>
  </si>
  <si>
    <t>4.4</t>
  </si>
  <si>
    <t>Pintura em 3 demõas com tinta grafitte e fundo preparador para superficie metalica</t>
  </si>
  <si>
    <t>4.5</t>
  </si>
  <si>
    <t>Fornecimento e Montagens de Telhado Termoacustica com enchimento de poliuretano, TIPO PAINEL, minimo de 0,60 mm espessura de chapa galvalume, pintada em epoxi nas duas faces. ( Branca na Face exposta e Preta na Face de forro )</t>
  </si>
  <si>
    <t>4.6</t>
  </si>
  <si>
    <t>Execução de Acabamento inferiores com cantoneiras/ferros chato para matar juntas, longarinas e transvertinas</t>
  </si>
  <si>
    <t>4.7</t>
  </si>
  <si>
    <t>Execução de Vedação superior de telhado com Rufos e Cummieira sob Medida</t>
  </si>
  <si>
    <t>HIDROJATEAMENTO e REMOÇÃO DE SUJIDADES</t>
  </si>
  <si>
    <t>5.1</t>
  </si>
  <si>
    <t>Montagem de infraestrutura para hidrojateamento (proteções, lonas, bandejas)</t>
  </si>
  <si>
    <t>5.2</t>
  </si>
  <si>
    <t>Hidrojateamento de fachada para limpeza e preparo da superfície</t>
  </si>
  <si>
    <t>5.3</t>
  </si>
  <si>
    <t>Coleta e destinação adequada de resíduos do hidrojateamento</t>
  </si>
  <si>
    <t>5.4</t>
  </si>
  <si>
    <t>Raspar e remover mecanicamente pinturas deterioradas</t>
  </si>
  <si>
    <t>RECUPERAÇÃO DE FACHADA E TRATAMENTO DE PATOLOGIAS</t>
  </si>
  <si>
    <t>6.1</t>
  </si>
  <si>
    <t>Fachada Frontal Principal – Sistema Bicamada</t>
  </si>
  <si>
    <t>6.1.1</t>
  </si>
  <si>
    <t>Preparação da superfície da fachada frontal (limpeza, remoção pontual de partes soltas, correções básicas de substrato)</t>
  </si>
  <si>
    <t>6.1.2</t>
  </si>
  <si>
    <t>Tratamento de desplacamentos na fachada frontal (remoção de revestimentos soltos, limpeza do substrato e correções localizadas)</t>
  </si>
  <si>
    <t>6.1.3</t>
  </si>
  <si>
    <t>Aplicação de primer de aderência sobre a fachada frontal</t>
  </si>
  <si>
    <t>6.1.4</t>
  </si>
  <si>
    <t>Execução de sistema bicamada desempenado, com inserção de tela de reforço, espessura média de 4,5 cm</t>
  </si>
  <si>
    <t>6.1.5</t>
  </si>
  <si>
    <t>Aplicação de Textura Tipo Cristalino, sem pedras de mica ( Brilho ), com aplicação de fundo preparador e desempeno COR: Preta Fosca</t>
  </si>
  <si>
    <t>6.2</t>
  </si>
  <si>
    <t>Fachadas Laterais e Fundo – Sistema com Tinta Emborrachada</t>
  </si>
  <si>
    <t>6.2.1</t>
  </si>
  <si>
    <t>6.2.2</t>
  </si>
  <si>
    <t>Tratamento de desplacamentos nas fachadas laterais e de fundo (remoção de revestimentos soltos, limpeza do substrato, recomposição com argamassa adequada)</t>
  </si>
  <si>
    <t>6.2.3</t>
  </si>
  <si>
    <t>Execução de chapisco aderente em fachadas laterais e de fundo</t>
  </si>
  <si>
    <t>6.2.4</t>
  </si>
  <si>
    <t>Regularização com argamassa cimentícia (emboço) nas fachadas laterais</t>
  </si>
  <si>
    <t>6.2.5</t>
  </si>
  <si>
    <t>Aplicação de selador acrílico em fachadas laterais</t>
  </si>
  <si>
    <t>6.2.6</t>
  </si>
  <si>
    <t>Aplicação de duas demãos de tinta emborrachada em fachadas laterais</t>
  </si>
  <si>
    <t>6.2.7</t>
  </si>
  <si>
    <t>Correção de cantos, quinas e arremates com argamassa cimentícia</t>
  </si>
  <si>
    <t>REMOÇÃO E LIMPEZA</t>
  </si>
  <si>
    <t>7.1</t>
  </si>
  <si>
    <t xml:space="preserve">Transporte vertical de entulhos e resíduos </t>
  </si>
  <si>
    <t>m³</t>
  </si>
  <si>
    <t>7.2</t>
  </si>
  <si>
    <t>Transporte horizontal de entulhos e residuos para caçamba metálica</t>
  </si>
  <si>
    <t>7.3</t>
  </si>
  <si>
    <t>Descarte de entulho em caçamba metpalica estacionária empolamento 30%</t>
  </si>
  <si>
    <t>TOTAL MÓDULO A</t>
  </si>
  <si>
    <t>B</t>
  </si>
  <si>
    <t xml:space="preserve">MÓDULO B - RETROFIT SALA DE ESPETÁCULOS </t>
  </si>
  <si>
    <t>Item B</t>
  </si>
  <si>
    <t>1</t>
  </si>
  <si>
    <t>Projetos e engenharia</t>
  </si>
  <si>
    <t>Projetos técnicos e art/rrt</t>
  </si>
  <si>
    <t>1.1.1</t>
  </si>
  <si>
    <t>Anotação de responsabilidade técnica - art de execução de obras</t>
  </si>
  <si>
    <t>VB</t>
  </si>
  <si>
    <t>2</t>
  </si>
  <si>
    <t>Equipe de obra técnica/operacional</t>
  </si>
  <si>
    <t>Engenheiros / técnicos</t>
  </si>
  <si>
    <t>2.1.1</t>
  </si>
  <si>
    <t>Engenheiro civil de obra senior com encargos complementares</t>
  </si>
  <si>
    <t>MES</t>
  </si>
  <si>
    <t>2.1.2</t>
  </si>
  <si>
    <t>Encarregado geral de obras com encargos complementares</t>
  </si>
  <si>
    <t>2.1.3</t>
  </si>
  <si>
    <t>Auxiliar de escritorio com encargos complementares</t>
  </si>
  <si>
    <t>2.1.4</t>
  </si>
  <si>
    <t>Técnico em segurança do trabalho com encargos complementares</t>
  </si>
  <si>
    <t>2.1.5</t>
  </si>
  <si>
    <t>Auxiliar de serviços gerais com encargos complementares</t>
  </si>
  <si>
    <t>2.1.6</t>
  </si>
  <si>
    <t>Arquiteto de obra pleno com encargos complementares</t>
  </si>
  <si>
    <t>H</t>
  </si>
  <si>
    <t>3</t>
  </si>
  <si>
    <t>Serviços iniciais</t>
  </si>
  <si>
    <t>Seguros, licenças e garantias</t>
  </si>
  <si>
    <t>3.1.1</t>
  </si>
  <si>
    <t>Manual de uso, conservação e operação dos carpetes, poltronas e sistemas de infra estrutura  seca para passagem de cabos</t>
  </si>
  <si>
    <t>3.1.2</t>
  </si>
  <si>
    <t>Seguro de Obra Risco de engenharia</t>
  </si>
  <si>
    <t>Mobilizações equipes e ferramental</t>
  </si>
  <si>
    <t>3.2.1</t>
  </si>
  <si>
    <t>Mobilização de obra até 200 km centro sp-capital</t>
  </si>
  <si>
    <t>Plotagem de peças gráficas</t>
  </si>
  <si>
    <t>3.3.1</t>
  </si>
  <si>
    <t>Serviço de plotagem em papel sulfite tamanho a0 4x0</t>
  </si>
  <si>
    <t>Epi-epc-sinalização</t>
  </si>
  <si>
    <t>3.4.1</t>
  </si>
  <si>
    <t>Sinalização com fita fixada em cone plástico, incluindo cone. Af_03/2024</t>
  </si>
  <si>
    <t>M</t>
  </si>
  <si>
    <t>3.4.2</t>
  </si>
  <si>
    <t>Instalação de sinalizador noturno led. Af_03/2024</t>
  </si>
  <si>
    <t>UN</t>
  </si>
  <si>
    <t>3.4.3</t>
  </si>
  <si>
    <t>Fita de sinalização fixada na estrutura. Af_03/2024</t>
  </si>
  <si>
    <t>3.4.4</t>
  </si>
  <si>
    <t>Sinalização e identificação com placas e demarcações de rota de acesso e fulga instalada em fechamentos provisórios de identificação de obras</t>
  </si>
  <si>
    <t>4</t>
  </si>
  <si>
    <t>Serviços preliminares obra</t>
  </si>
  <si>
    <t>Canteiro de obras</t>
  </si>
  <si>
    <t>4.1.1</t>
  </si>
  <si>
    <t>Locação de container tipo sanitário com 2 vasos sanitários, 2 lavatórios, 2 mictórios e 4 pontos para chuveiro - área mínima de 13,80 m²² - cdhu 02.02.140</t>
  </si>
  <si>
    <t>UNME</t>
  </si>
  <si>
    <t>4.1.2</t>
  </si>
  <si>
    <t>Locação de container tipo depósito - área mínima de 13,80 m² - cdhu 02.02.150</t>
  </si>
  <si>
    <t>4.1.3</t>
  </si>
  <si>
    <t>Placa em lona com impressão digital e requadro em metalon - cdhu 02.08.050</t>
  </si>
  <si>
    <t>Tapumes e fechamentos</t>
  </si>
  <si>
    <t>4.2.1</t>
  </si>
  <si>
    <t>Parede com sistema em chapas de gesso para drywall, uso interno com duas faces duplas e estrutura metálica com guias duplas, sem vãos. Af_07/2023_ps</t>
  </si>
  <si>
    <t>M2</t>
  </si>
  <si>
    <t>4.2.2</t>
  </si>
  <si>
    <t>Desmontagem com reaproveiitamento ,minimo de 70% de chapas de dry wall e estrutura para nova montagem e isolação de setor conforme plano de trabalho de etapas de serviços</t>
  </si>
  <si>
    <t>4.2.3</t>
  </si>
  <si>
    <t>Remontagem de parede com sistema em chapas de gesso para drywall, uso interno com duas faces simples e estrutura metalica e guia duplas sem vãos</t>
  </si>
  <si>
    <t>4.2.4</t>
  </si>
  <si>
    <t>Remoção de chapas e perfis de drywall, de forma manual, sem reaproveitamento. Af_09/2023</t>
  </si>
  <si>
    <t>4.2.5</t>
  </si>
  <si>
    <t>Instalação de isolamento com lã de pet em parede drywall. Af_07/2023</t>
  </si>
  <si>
    <t>4.2.6</t>
  </si>
  <si>
    <t>Kit de porta de madeira para pintura, semi-oca (leve ou média), padrão médio, 70x210cm, espessura de 3,5cm, itens inclusos: dobradiças, montagem e instalação do batente, fechadura com execução do furo - fornecimento e instalação. Af_10/2025</t>
  </si>
  <si>
    <t>Proteção e conservação</t>
  </si>
  <si>
    <t>4.3.1</t>
  </si>
  <si>
    <t>Proteção de superfícies em geral com plástico bolha - cdhu 02.03.030</t>
  </si>
  <si>
    <t>4.3.2</t>
  </si>
  <si>
    <t>Proteção e conservação de poltronas, carpete e revestimentos de madeira durante o periodo de obra e isolação de areas, trabalho diário de conservação e manutenção</t>
  </si>
  <si>
    <t>4.3.3</t>
  </si>
  <si>
    <t>Isolação por lona plastica transparente de palco e equipamentos durante turno de trabalho de obras com fixação nos tapumes e altura minima de 4,00 metros, inclusive: retirada durante ensaios e espetaulos e remontagem durante execução dos serviços cobretura do mezanino, palco e paredes verticais considerar dupla camada</t>
  </si>
  <si>
    <t>Locação e gabaritos</t>
  </si>
  <si>
    <t>4.4.1</t>
  </si>
  <si>
    <t>Marcação de pontos em gabarito ou cavalete. Af_03/2024</t>
  </si>
  <si>
    <t>4.4.2</t>
  </si>
  <si>
    <t>Alinhamento e gabarito de fileira de poltronas com uso de equipamento a laser conforme projeto de locação de poltronas inclusive suporte de demarcação de fileiras</t>
  </si>
  <si>
    <t>ML</t>
  </si>
  <si>
    <t>5</t>
  </si>
  <si>
    <t>Locações e equipamentos</t>
  </si>
  <si>
    <t>Martelete perfurador/ rompedor elétrico, potência 800 w, 220 v - chp diurno. Af_05/2023</t>
  </si>
  <si>
    <t>CHP</t>
  </si>
  <si>
    <t>Kit locação de ferramentas manuais |pedreiro|encanador|pintor|oficial manutenção</t>
  </si>
  <si>
    <t>Loc./Mês</t>
  </si>
  <si>
    <t>Martelete ou rompedor pneumático manual, 28 kg, com silenciador - chp diurno. Af_07/2016</t>
  </si>
  <si>
    <t>Montagem e desmontagem de andaime multidirecional (exclusive andaime e limpeza). Af_03/2024</t>
  </si>
  <si>
    <t>M3</t>
  </si>
  <si>
    <t>6</t>
  </si>
  <si>
    <t>Demolições e remoções</t>
  </si>
  <si>
    <t>Demolição</t>
  </si>
  <si>
    <t>Demolição de piso de concreto simples, de forma mecanizada com martelete, sem reaproveitamento. Af_09/2023</t>
  </si>
  <si>
    <t>Remoção de forro de gesso, de forma manual, sem reaproveitamento. Af_09/2023</t>
  </si>
  <si>
    <t>Retirada de revestimento em pedra, granito ou mármore, em parede ou fachada - cdhu 04.04.010</t>
  </si>
  <si>
    <t>Retiradas e desmontagens</t>
  </si>
  <si>
    <t>Remoção de poltronas existentes, com reaproveitamento, incllusive fixadores</t>
  </si>
  <si>
    <t>Transporte manual de poltronas soltas vertical e horizontal até local de estoque a ser determinado pela gestão de obras, incluso transporte manual dentro da operação do teatro até o pavimento térreo</t>
  </si>
  <si>
    <t>6.3</t>
  </si>
  <si>
    <t>Remoção e transporte</t>
  </si>
  <si>
    <t>6.3.1</t>
  </si>
  <si>
    <t>Remoção de carpete em rolos, inclusive: cortes e amarração em feixes para transporte e descarte</t>
  </si>
  <si>
    <t>6.3.2</t>
  </si>
  <si>
    <t>Transporte vertical e horizonal de carpete removido, até local de destinação de remoção</t>
  </si>
  <si>
    <t>6.3.3</t>
  </si>
  <si>
    <t>Abertura de amalgamas em concreto simples para tratamento de base e execução de pontos de chumbamento e graute de gabaritos e insertos metalicos para fixação de  poltronas abertura minima 20 x 20 cm</t>
  </si>
  <si>
    <t>6.3.4</t>
  </si>
  <si>
    <t>Transporte manual horizontal e/ou vertical de entulho até o local de despejo - ensacado - cdhu 05.04.060</t>
  </si>
  <si>
    <t>6.3.5</t>
  </si>
  <si>
    <t>Remoção de entulho separado de obra com caçamba metálica - terra, alvenaria, concreto, argamassa, madeira, papel, plástico ou metal - cdhu 05.07.050</t>
  </si>
  <si>
    <t>7</t>
  </si>
  <si>
    <t>Construção civil - convencional e mista</t>
  </si>
  <si>
    <t>Pisos e argamassas</t>
  </si>
  <si>
    <t>7.1.1</t>
  </si>
  <si>
    <t>Argamassa pronta para contrapiso, preparo com misturador de eixo horizontal de 160 kg. Af_08/2019</t>
  </si>
  <si>
    <t>7.1.2</t>
  </si>
  <si>
    <t>Cimentado desempenado - cdhu 17.03.020</t>
  </si>
  <si>
    <t>7.1.3</t>
  </si>
  <si>
    <t>Argamassa graute - cdhu 11.02.040</t>
  </si>
  <si>
    <t>7.1.4</t>
  </si>
  <si>
    <t>Lançamento, espalhamento e adensamento de concreto ou massa em lastro e/ou enchimento - cdhu 11.16.020</t>
  </si>
  <si>
    <t>7.1.5</t>
  </si>
  <si>
    <t>Aplicação de resina de alto desempenho tipo bainco ou similar, na mistura de cimentado desempenado para aderencia de argamassa e posteiror colagem de piso carpetado ponte de aderencia</t>
  </si>
  <si>
    <t>7.1.6</t>
  </si>
  <si>
    <t>Degrau em cimentado - cdhu 17.03.200</t>
  </si>
  <si>
    <t>7.1.7</t>
  </si>
  <si>
    <t>Degrau montado in loco com concreto fck 20 mpa medidas proximadas mezanino lateriais 1,25 mt x 0,62 mt x 0,15 mt incluso: forma, concreto, laçamento e armadura</t>
  </si>
  <si>
    <t>7.1.8</t>
  </si>
  <si>
    <t>Degrau montado in loco com concreto fck 20 mpa medidas proximadas mezanino central 1,25 mt x 0,62 mt x 0,15 mt incluso: forma, concreto, laçamento e armadura</t>
  </si>
  <si>
    <t>7.1.9</t>
  </si>
  <si>
    <t>Degrau montado in loco com concreto fck 20 mpa medidas proximadas plateia centrais 1,25 mt x 0,50 mt x 0,15 mt incluso: forma, concreto, laçamento e armadura</t>
  </si>
  <si>
    <t>7.1.10</t>
  </si>
  <si>
    <t>Degrau montado in loco com concreto fck 20 mpa medidas proximadas plateia lateriais 1,15 mt x 0,50 mt x 0,15 mt incluso: forma, concreto, laçamento e armadura</t>
  </si>
  <si>
    <t>7.1.11</t>
  </si>
  <si>
    <t>Emboço ou massa única em argamassa industrializada, preparo mecânico e aplicação com equipamento de mistura e projeção de 1,5 m3/h de argamassa nas paredes internas da sacada, espessura 35 mm, sem uso de tela metálica. Af_08/2022</t>
  </si>
  <si>
    <t>8</t>
  </si>
  <si>
    <t>Instalações eletricas e sistemas</t>
  </si>
  <si>
    <t>8.1</t>
  </si>
  <si>
    <t>Instalação eletrica baixa tensão</t>
  </si>
  <si>
    <t>8.1.1</t>
  </si>
  <si>
    <t>Cabo de cobre flexível de 2,5 mm², isolamento 0,6/1 kv - isolação hepr 90°c - baixa emissão de fumaça e gases - cdhu 39.26.020</t>
  </si>
  <si>
    <t>8.1.2</t>
  </si>
  <si>
    <t>Cabo de cobre flexível de 3 x 2,5 mm², isolamento 0,6/1 kv - isolação hepr 90°c - cdhu 39.21.237</t>
  </si>
  <si>
    <t>8.2</t>
  </si>
  <si>
    <t>Infra-estrutura</t>
  </si>
  <si>
    <t>8.2.1</t>
  </si>
  <si>
    <t>Eletroduto corrugado em polietileno de alta densidade, dn= 75 mm, com acessórios - cdhu 38.13.030</t>
  </si>
  <si>
    <t>8.2.2</t>
  </si>
  <si>
    <t>Caixa de passagem em chapa, com tampa parafusada, 500 x 500 x 150 mm - cdhu 40.02.120</t>
  </si>
  <si>
    <t>8.2.3</t>
  </si>
  <si>
    <t>Eletrocalha perfurada galvanizada a fogo, 250x100 mm, com acessórios - cdhu 38.22.140</t>
  </si>
  <si>
    <t>8.2.4</t>
  </si>
  <si>
    <t>Tampa de encaixe para eletrocalha, galvanizada a fogo, l= 250 mm - cdhu 38.22.650</t>
  </si>
  <si>
    <t>8.2.5</t>
  </si>
  <si>
    <t>Serviços de adequação e serralheria, para adaptação em eletrocalha e tampa, com cixaas de derivação e passagem vertical embutida em parede acustica para sistema de passagem de cabos audio/video com transmissão externa</t>
  </si>
  <si>
    <t>8.2.6</t>
  </si>
  <si>
    <t>Infra estrutura ligação de sinalizadores de poltronas e degraus | eletroduto metálico flexível com capa em pvc de 1´ - cdhu 38.15.020</t>
  </si>
  <si>
    <t>8.2.7</t>
  </si>
  <si>
    <t>Infra estrutura escadaria de acesso até sala gerador | eletrocalha lisa galvanizada a fogo, 400 x 100 mm, com acessórios - cdhu 38.21.360</t>
  </si>
  <si>
    <t>8.2.8</t>
  </si>
  <si>
    <t>Infra estrutura escadaria de acesso até sala gerador | tampa de encaixe para eletrocalha, galvanizada a fogo, l= 400 mm</t>
  </si>
  <si>
    <t>8.2.9</t>
  </si>
  <si>
    <t>Infra estrutura escadaria de acesso até sala gerador | mão francesa dupla, galvanizada a fogo, l= 400 mm - cdhu 38.23.320</t>
  </si>
  <si>
    <t>8.2.10</t>
  </si>
  <si>
    <t>Infra estrutura ligação de sinalizadores de poltronas e degraus | condulete metálico de 1´ - cdhu 40.06.080</t>
  </si>
  <si>
    <t>8.2.11</t>
  </si>
  <si>
    <t>Conector prensa-cabo de 3/4´ - cdhu 39.20.005</t>
  </si>
  <si>
    <t>8.2.12</t>
  </si>
  <si>
    <t>9</t>
  </si>
  <si>
    <t>Instalações ar cond e ventilação</t>
  </si>
  <si>
    <t>9.1</t>
  </si>
  <si>
    <t>Grelhas e difusores</t>
  </si>
  <si>
    <t>9.1.1</t>
  </si>
  <si>
    <t>Adequação e requadração de grelhas de piso para retorno de ar condicionado</t>
  </si>
  <si>
    <t>10</t>
  </si>
  <si>
    <t>Instalações especiais</t>
  </si>
  <si>
    <t>10.1</t>
  </si>
  <si>
    <t>Especiais</t>
  </si>
  <si>
    <t>10.1.1</t>
  </si>
  <si>
    <t>Poltrona kas 018 slim com estrutura em madeira, encosto fixo almofadada com espuma expandida e antichmas assento auto rebativél com apoio de braços conforme projeto e memorial descritivo adequação normal largura 50 cm entre eixo</t>
  </si>
  <si>
    <t>10.1.2</t>
  </si>
  <si>
    <t>Poltrona kas 018 slim com estrutura em madeira, encosto fixo almofadada com espuma expandida e antichmas assento auto rebativél com apoio de braços conforme projeto e memorial descritivo adequação normal largura 53 cm entre eixo</t>
  </si>
  <si>
    <t>10.1.3</t>
  </si>
  <si>
    <t>Poltrona kas 018 slim com estrutura em madeira, encosto fixo almofadada com espuma expandida e antichmas assento auto rebativél com apoio de braços conforme projeto e memorial descritivo adequação normal largura 55 cm entre eixo</t>
  </si>
  <si>
    <t>10.1.4</t>
  </si>
  <si>
    <t>Poltrona kas 018 slim com estrutura em madeira, encosto fixo almofadada com espuma expandida e antichmas assento auto rebativél com apoio de braços conforme projeto e memorial descritivo adequação normal largura 57 cm entre eixo</t>
  </si>
  <si>
    <t>10.1.5</t>
  </si>
  <si>
    <t>Poltrona kas 018 slim com estrutura em madeira, encosto fixo almofadada com espuma expandida e antichmas assento auto rebativél com apoio de braços conforme projeto e memorial descritivo adequação removivél</t>
  </si>
  <si>
    <t>10.1.6</t>
  </si>
  <si>
    <t>Poltrona kas 018 slim com estrutura em madeira, encosto fixo almofadada com espuma expandida e antichmas assento auto rebativél com apoio de braços conforme projeto e memorial descritivo adequação pmr ( pessoa mobilidade reduzida )</t>
  </si>
  <si>
    <t>10.1.7</t>
  </si>
  <si>
    <t>Poltrona kas 018 slim com estrutura em madeira, encosto fixo almofadada com espuma expandida e antichmas assento auto rebativél com apoio de braços conforme projeto e memorial descritivo adequação obeso</t>
  </si>
  <si>
    <t>10.1.8</t>
  </si>
  <si>
    <t>Adequação de braços para poltronas com cantos arredondados</t>
  </si>
  <si>
    <t>10.1.9</t>
  </si>
  <si>
    <t>Identificadores de de filas tipo cabeceira com iluminação led</t>
  </si>
  <si>
    <t>10.1.10</t>
  </si>
  <si>
    <t>Identificadores de poltronas</t>
  </si>
  <si>
    <t>10.1.11</t>
  </si>
  <si>
    <t>Confecção de gabaritos em aço conforme projeto de instalação de poltronas</t>
  </si>
  <si>
    <t>10.1.12</t>
  </si>
  <si>
    <t>Transporte vertical e armazenagem de poltronas em local determinado pela engenharia eteatro sergio cardoso</t>
  </si>
  <si>
    <t>10.1.13</t>
  </si>
  <si>
    <t>Perfil led iluminação degrau step iluminação inferior 12 v</t>
  </si>
  <si>
    <t>11</t>
  </si>
  <si>
    <t>Acabamentos e divisórias</t>
  </si>
  <si>
    <t>11.1</t>
  </si>
  <si>
    <t>Pisos e revestimentos</t>
  </si>
  <si>
    <t>11.1.1</t>
  </si>
  <si>
    <t>Carpete modular interface teori ce 171 cor kimono 100% nylon 610 g/m²  placas de 1,00 mt x 25 cm</t>
  </si>
  <si>
    <t>11.1.2</t>
  </si>
  <si>
    <t>Arremates de degrau e quinas de patamar com reforço de cola e tela</t>
  </si>
  <si>
    <t>11.2</t>
  </si>
  <si>
    <t>Mármores e granitos</t>
  </si>
  <si>
    <t>11.2.1</t>
  </si>
  <si>
    <t>Revestimento em granito, espessura de 2 cm, acabamento polido - conforme padrão hall elevadores piso terreo</t>
  </si>
  <si>
    <t>11.3</t>
  </si>
  <si>
    <t>Acústica e isolamento</t>
  </si>
  <si>
    <t>11.3.1</t>
  </si>
  <si>
    <t>Recomposição e reparos de forro acustico vertical em paredes para instalação de infra estrutura de audio e video altura 0,8 metros</t>
  </si>
  <si>
    <t>11.4</t>
  </si>
  <si>
    <t>Forros e acabamentos</t>
  </si>
  <si>
    <t>11.4.1</t>
  </si>
  <si>
    <t>Forro em painéis de gesso acartonado, espessura de 12,5mm, fixo - cdhu 22.02.010</t>
  </si>
  <si>
    <t>11.5</t>
  </si>
  <si>
    <t>Pinturas e texturas</t>
  </si>
  <si>
    <t>11.5.1</t>
  </si>
  <si>
    <t>Pintura| emasseamento de teto e lixamento mecanizado maior 6,00 metros</t>
  </si>
  <si>
    <t>M²</t>
  </si>
  <si>
    <t>11.5.2</t>
  </si>
  <si>
    <t>Pintura| acrílica de teto preto fosco manual maior 6,00 metros</t>
  </si>
  <si>
    <t>11.5.3</t>
  </si>
  <si>
    <t>Preparação de acabamento em madeira acustica lateral para receber pintura ignofugante</t>
  </si>
  <si>
    <t>11.5.4</t>
  </si>
  <si>
    <t>Aplicação de verniz inclolor ignofugante de acordo com clase ii a conforme cmar quantoodade de demãos de acordo com fabricante</t>
  </si>
  <si>
    <t>12</t>
  </si>
  <si>
    <t>Caixilharia/portas/serralheria</t>
  </si>
  <si>
    <t>12.1</t>
  </si>
  <si>
    <t>Guarda corpo e corrimão</t>
  </si>
  <si>
    <t>12.1.1</t>
  </si>
  <si>
    <t>Corrimão tubular em aço galvanizado, diâmetro 2´ - cdhu 24.03.320</t>
  </si>
  <si>
    <t>12.1.2</t>
  </si>
  <si>
    <t>Corrimão duplo fixado no piso em aço galvanizado de 1.1/2", montantes tubulares 1.1/2" espaçados de 1,00m, fixado com chumbador mecânico. Af_10/2025</t>
  </si>
  <si>
    <t>12.1.3</t>
  </si>
  <si>
    <t>Guarda-corpo de aço galvanizado de 1,10m, duplo corrimão, montantes tubulares de 1.1/4" espaçados de 1,20m, travessa superior de 1.1/2", gradil em tubos horizontais de 1" e verticais de 3/4", fixado com adesivo estrutural epoxi. Af_10/2025</t>
  </si>
  <si>
    <t>12.1.4</t>
  </si>
  <si>
    <t>Guarda-corpo panorâmico de 1,10m, montantes em alumínio de 90x45 mm espaçados de 1,20m, travessa superior em alumínio de 120x60 mm e vidro laminado 8 mm, fixado com adesivo estrutural epoxi. Af_10/2025</t>
  </si>
  <si>
    <t>12.1.5</t>
  </si>
  <si>
    <t>Guarda corpo de acesso lateral as cadeiras em aço inox com fixações conforme projeto</t>
  </si>
  <si>
    <t>PC</t>
  </si>
  <si>
    <t>13</t>
  </si>
  <si>
    <t>Serviços complementares</t>
  </si>
  <si>
    <t>13.1</t>
  </si>
  <si>
    <t>Acessibilidade</t>
  </si>
  <si>
    <t>13.1.1</t>
  </si>
  <si>
    <t>Rampa de acessibilidade em concreto moldado in loco, em calçada pré existente com largura menor à 3,00 m, fck 25mpa, com piso podotátil. Af_03/2024</t>
  </si>
  <si>
    <t>13.1.2</t>
  </si>
  <si>
    <t>Piso podotátil de alerta ou direcional, de borracha, assentado sobre argamassa. Af_02/2026</t>
  </si>
  <si>
    <t>13.1.3</t>
  </si>
  <si>
    <t>Placa para sinalização tátil (início ou final) em braile para corrimão - cdhu 30.03.010</t>
  </si>
  <si>
    <t>13.1.4</t>
  </si>
  <si>
    <t>Ajuste de alturas de rampa do mezanino com enchimento e nivelamento conforme patamares</t>
  </si>
  <si>
    <t>14</t>
  </si>
  <si>
    <t>Serviços finais</t>
  </si>
  <si>
    <t>14.1</t>
  </si>
  <si>
    <t>Limpeza final</t>
  </si>
  <si>
    <t>14.1.1</t>
  </si>
  <si>
    <t>Limpeza final da obra - cdhu 55.01.020</t>
  </si>
  <si>
    <t>14.1.2</t>
  </si>
  <si>
    <t>Limpeza complementar e especial de piso com produtos químicos - cdhu 55.01.070</t>
  </si>
  <si>
    <t>14.2</t>
  </si>
  <si>
    <t>Desmob equipe e ferramental</t>
  </si>
  <si>
    <t>14.2.1</t>
  </si>
  <si>
    <t>Desmobilização de obra até 200 km centro sp-capital</t>
  </si>
  <si>
    <t>TOTAL MÓDULO B</t>
  </si>
  <si>
    <t>TOTAL GLOBAL DA OBRA A+B</t>
  </si>
  <si>
    <t>Contratação de empresa especializada para a reforma e revitalização das dependências do Teatro Sérgio Cardoso, compreendendo a requalificação da sala de espetáculos e a recuperação das fachadas frontal e laterais da edificação, incluindo o fornecimento de materiais, a execução de serviços técnicos e de mão de obra, em regime de empreitada global</t>
  </si>
  <si>
    <t>PLANILHA DE SERVIÇOS REFERÊNCIA</t>
  </si>
  <si>
    <t>APAA - CHAMADA PÚBLICA Nº CP 354/2026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</si>
</sst>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horizontal="right" vertical="center"/>
    </xf>
    <xf numFmtId="43" fontId="4" fillId="0" borderId="0" xfId="0" applyNumberFormat="1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43" fontId="6" fillId="0" borderId="4" xfId="0" applyNumberFormat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right" vertical="center"/>
    </xf>
    <xf numFmtId="43" fontId="4" fillId="2" borderId="5" xfId="0" applyNumberFormat="1" applyFont="1" applyFill="1" applyBorder="1" applyAlignment="1">
      <alignment horizontal="center" vertical="center" wrapText="1"/>
    </xf>
    <xf numFmtId="43" fontId="4" fillId="2" borderId="5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right" vertical="center"/>
    </xf>
    <xf numFmtId="43" fontId="4" fillId="0" borderId="5" xfId="0" applyNumberFormat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43" fontId="6" fillId="0" borderId="5" xfId="1" applyFont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right" vertical="center"/>
    </xf>
    <xf numFmtId="43" fontId="6" fillId="2" borderId="5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43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2" fontId="4" fillId="0" borderId="6" xfId="0" applyNumberFormat="1" applyFont="1" applyBorder="1" applyAlignment="1">
      <alignment horizontal="right" vertical="center"/>
    </xf>
    <xf numFmtId="43" fontId="4" fillId="0" borderId="6" xfId="0" applyNumberFormat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0" xfId="0" applyFont="1"/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0" fontId="8" fillId="2" borderId="5" xfId="0" applyFont="1" applyFill="1" applyBorder="1" applyAlignment="1">
      <alignment horizontal="center" vertical="center" wrapText="1"/>
    </xf>
    <xf numFmtId="164" fontId="7" fillId="2" borderId="5" xfId="1" applyNumberFormat="1" applyFont="1" applyFill="1" applyBorder="1" applyAlignment="1">
      <alignment horizontal="center" vertical="center" wrapText="1" shrinkToFit="1" readingOrder="1"/>
    </xf>
    <xf numFmtId="43" fontId="7" fillId="2" borderId="5" xfId="1" applyFont="1" applyFill="1" applyBorder="1" applyAlignment="1">
      <alignment horizontal="center" vertical="center" wrapText="1" shrinkToFit="1" readingOrder="1"/>
    </xf>
    <xf numFmtId="43" fontId="6" fillId="0" borderId="0" xfId="0" applyNumberFormat="1" applyFont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 shrinkToFit="1" readingOrder="1"/>
    </xf>
    <xf numFmtId="0" fontId="10" fillId="0" borderId="5" xfId="0" applyFont="1" applyBorder="1" applyAlignment="1">
      <alignment vertical="center" wrapText="1"/>
    </xf>
    <xf numFmtId="49" fontId="9" fillId="0" borderId="5" xfId="0" applyNumberFormat="1" applyFont="1" applyBorder="1" applyAlignment="1">
      <alignment horizontal="left" vertical="center" wrapText="1" shrinkToFit="1" readingOrder="1"/>
    </xf>
    <xf numFmtId="164" fontId="9" fillId="0" borderId="5" xfId="1" applyNumberFormat="1" applyFont="1" applyFill="1" applyBorder="1" applyAlignment="1">
      <alignment horizontal="right" vertical="center" wrapText="1" shrinkToFit="1" readingOrder="1"/>
    </xf>
    <xf numFmtId="43" fontId="9" fillId="0" borderId="5" xfId="1" applyFont="1" applyFill="1" applyBorder="1" applyAlignment="1">
      <alignment horizontal="right" vertical="center" wrapText="1" shrinkToFit="1" readingOrder="1"/>
    </xf>
    <xf numFmtId="4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4" fillId="0" borderId="0" xfId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right" vertical="center"/>
    </xf>
    <xf numFmtId="43" fontId="6" fillId="3" borderId="2" xfId="0" applyNumberFormat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43" fontId="5" fillId="3" borderId="9" xfId="1" applyFont="1" applyFill="1" applyBorder="1" applyAlignment="1">
      <alignment horizontal="center" vertical="center" wrapText="1"/>
    </xf>
    <xf numFmtId="43" fontId="5" fillId="4" borderId="9" xfId="1" applyFont="1" applyFill="1" applyBorder="1" applyAlignment="1">
      <alignment horizontal="center" vertical="center" wrapText="1"/>
    </xf>
    <xf numFmtId="0" fontId="1" fillId="0" borderId="0" xfId="0" applyFont="1"/>
    <xf numFmtId="43" fontId="1" fillId="0" borderId="0" xfId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4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3" fontId="9" fillId="0" borderId="5" xfId="1" applyFont="1" applyFill="1" applyBorder="1" applyAlignment="1" applyProtection="1">
      <alignment horizontal="right" vertical="center" wrapText="1" shrinkToFit="1" readingOrder="1"/>
      <protection locked="0"/>
    </xf>
    <xf numFmtId="43" fontId="7" fillId="2" borderId="5" xfId="1" applyFont="1" applyFill="1" applyBorder="1" applyAlignment="1" applyProtection="1">
      <alignment horizontal="center" vertical="center" wrapText="1" shrinkToFit="1" readingOrder="1"/>
      <protection locked="0"/>
    </xf>
    <xf numFmtId="0" fontId="2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85068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860B03B3-74CF-47BA-AD1A-49837056FE17}"/>
            </a:ext>
          </a:extLst>
        </xdr:cNvPr>
        <xdr:cNvSpPr>
          <a:spLocks noChangeAspect="1" noChangeArrowheads="1"/>
        </xdr:cNvSpPr>
      </xdr:nvSpPr>
      <xdr:spPr bwMode="auto">
        <a:xfrm>
          <a:off x="0" y="209550"/>
          <a:ext cx="304800" cy="304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1149569</xdr:colOff>
      <xdr:row>0</xdr:row>
      <xdr:rowOff>183931</xdr:rowOff>
    </xdr:from>
    <xdr:to>
      <xdr:col>5</xdr:col>
      <xdr:colOff>1169276</xdr:colOff>
      <xdr:row>2</xdr:row>
      <xdr:rowOff>195555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2C9DAECA-49A8-4A76-8C6E-9D11AE1C7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1819" y="183931"/>
          <a:ext cx="1277007" cy="440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61F3-1F86-43F2-A721-3EEAC7525BD6}">
  <dimension ref="A1:K244"/>
  <sheetViews>
    <sheetView showGridLines="0" tabSelected="1" topLeftCell="A239" zoomScale="145" zoomScaleNormal="145" workbookViewId="0">
      <selection activeCell="B250" sqref="B250"/>
    </sheetView>
  </sheetViews>
  <sheetFormatPr defaultColWidth="13.625" defaultRowHeight="12.75" x14ac:dyDescent="0.25"/>
  <cols>
    <col min="1" max="1" width="6" style="1" bestFit="1" customWidth="1"/>
    <col min="2" max="2" width="65.375" style="2" customWidth="1"/>
    <col min="3" max="3" width="7.625" style="1" bestFit="1" customWidth="1"/>
    <col min="4" max="4" width="7.25" style="3" bestFit="1" customWidth="1"/>
    <col min="5" max="5" width="16.5" style="4" bestFit="1" customWidth="1"/>
    <col min="6" max="6" width="16.125" style="5" customWidth="1"/>
    <col min="7" max="16384" width="13.625" style="6"/>
  </cols>
  <sheetData>
    <row r="1" spans="1:6" ht="16.5" customHeight="1" x14ac:dyDescent="0.25">
      <c r="B1" s="63" t="s">
        <v>437</v>
      </c>
    </row>
    <row r="2" spans="1:6" s="61" customFormat="1" ht="17.25" customHeight="1" x14ac:dyDescent="0.25">
      <c r="A2" s="59"/>
      <c r="B2" s="69" t="s">
        <v>435</v>
      </c>
      <c r="C2" s="69"/>
      <c r="D2" s="69"/>
      <c r="E2" s="69"/>
      <c r="F2" s="60"/>
    </row>
    <row r="3" spans="1:6" s="61" customFormat="1" ht="17.25" customHeight="1" x14ac:dyDescent="0.25">
      <c r="A3" s="62"/>
      <c r="B3" s="69"/>
      <c r="C3" s="69"/>
      <c r="D3" s="69"/>
      <c r="E3" s="69"/>
      <c r="F3" s="60"/>
    </row>
    <row r="4" spans="1:6" s="61" customFormat="1" ht="17.25" customHeight="1" x14ac:dyDescent="0.25">
      <c r="A4" s="62"/>
      <c r="B4" s="69"/>
      <c r="C4" s="69"/>
      <c r="D4" s="69"/>
      <c r="E4" s="69"/>
      <c r="F4" s="60"/>
    </row>
    <row r="5" spans="1:6" ht="13.5" thickBot="1" x14ac:dyDescent="0.3">
      <c r="B5" s="50"/>
      <c r="C5" s="50"/>
      <c r="D5" s="50"/>
      <c r="E5" s="50"/>
    </row>
    <row r="6" spans="1:6" ht="21" customHeight="1" thickBot="1" x14ac:dyDescent="0.3">
      <c r="A6" s="70" t="s">
        <v>436</v>
      </c>
      <c r="B6" s="70"/>
      <c r="C6" s="70"/>
      <c r="D6" s="70"/>
      <c r="E6" s="70"/>
      <c r="F6" s="70"/>
    </row>
    <row r="7" spans="1:6" ht="22.5" customHeight="1" thickBot="1" x14ac:dyDescent="0.3">
      <c r="A7" s="52" t="s">
        <v>0</v>
      </c>
      <c r="B7" s="51" t="s">
        <v>1</v>
      </c>
      <c r="C7" s="53"/>
      <c r="D7" s="54"/>
      <c r="E7" s="55"/>
      <c r="F7" s="56"/>
    </row>
    <row r="8" spans="1:6" s="1" customFormat="1" x14ac:dyDescent="0.25">
      <c r="A8" s="7" t="s">
        <v>2</v>
      </c>
      <c r="B8" s="8" t="s">
        <v>3</v>
      </c>
      <c r="C8" s="7" t="s">
        <v>4</v>
      </c>
      <c r="D8" s="9" t="s">
        <v>5</v>
      </c>
      <c r="E8" s="10" t="s">
        <v>6</v>
      </c>
      <c r="F8" s="11" t="s">
        <v>7</v>
      </c>
    </row>
    <row r="9" spans="1:6" x14ac:dyDescent="0.25">
      <c r="A9" s="12">
        <v>1</v>
      </c>
      <c r="B9" s="12" t="s">
        <v>8</v>
      </c>
      <c r="C9" s="13" t="s">
        <v>9</v>
      </c>
      <c r="D9" s="14"/>
      <c r="E9" s="15" t="s">
        <v>9</v>
      </c>
      <c r="F9" s="16" t="s">
        <v>9</v>
      </c>
    </row>
    <row r="10" spans="1:6" x14ac:dyDescent="0.25">
      <c r="A10" s="17" t="s">
        <v>10</v>
      </c>
      <c r="B10" s="18" t="s">
        <v>11</v>
      </c>
      <c r="C10" s="17" t="s">
        <v>12</v>
      </c>
      <c r="D10" s="19">
        <v>1</v>
      </c>
      <c r="E10" s="64"/>
      <c r="F10" s="21">
        <f>E10*D10</f>
        <v>0</v>
      </c>
    </row>
    <row r="11" spans="1:6" x14ac:dyDescent="0.25">
      <c r="A11" s="17" t="s">
        <v>13</v>
      </c>
      <c r="B11" s="18" t="s">
        <v>14</v>
      </c>
      <c r="C11" s="17" t="s">
        <v>12</v>
      </c>
      <c r="D11" s="19">
        <v>1</v>
      </c>
      <c r="E11" s="64"/>
      <c r="F11" s="21">
        <f t="shared" ref="F11:F66" si="0">E11*D11</f>
        <v>0</v>
      </c>
    </row>
    <row r="12" spans="1:6" x14ac:dyDescent="0.25">
      <c r="A12" s="17" t="s">
        <v>15</v>
      </c>
      <c r="B12" s="18" t="s">
        <v>16</v>
      </c>
      <c r="C12" s="17" t="s">
        <v>12</v>
      </c>
      <c r="D12" s="19">
        <v>1</v>
      </c>
      <c r="E12" s="64"/>
      <c r="F12" s="21">
        <f t="shared" si="0"/>
        <v>0</v>
      </c>
    </row>
    <row r="13" spans="1:6" x14ac:dyDescent="0.25">
      <c r="A13" s="17" t="s">
        <v>17</v>
      </c>
      <c r="B13" s="18" t="s">
        <v>18</v>
      </c>
      <c r="C13" s="17" t="s">
        <v>12</v>
      </c>
      <c r="D13" s="19">
        <v>1</v>
      </c>
      <c r="E13" s="64"/>
      <c r="F13" s="21">
        <f t="shared" si="0"/>
        <v>0</v>
      </c>
    </row>
    <row r="14" spans="1:6" ht="38.25" x14ac:dyDescent="0.25">
      <c r="A14" s="17" t="s">
        <v>19</v>
      </c>
      <c r="B14" s="18" t="s">
        <v>20</v>
      </c>
      <c r="C14" s="17" t="s">
        <v>21</v>
      </c>
      <c r="D14" s="19">
        <v>200</v>
      </c>
      <c r="E14" s="64"/>
      <c r="F14" s="21">
        <f t="shared" si="0"/>
        <v>0</v>
      </c>
    </row>
    <row r="15" spans="1:6" x14ac:dyDescent="0.25">
      <c r="A15" s="17" t="s">
        <v>22</v>
      </c>
      <c r="B15" s="18" t="s">
        <v>23</v>
      </c>
      <c r="C15" s="17" t="s">
        <v>24</v>
      </c>
      <c r="D15" s="19">
        <v>1</v>
      </c>
      <c r="E15" s="64"/>
      <c r="F15" s="21">
        <f t="shared" si="0"/>
        <v>0</v>
      </c>
    </row>
    <row r="16" spans="1:6" x14ac:dyDescent="0.25">
      <c r="A16" s="17" t="s">
        <v>25</v>
      </c>
      <c r="B16" s="18" t="s">
        <v>26</v>
      </c>
      <c r="C16" s="17" t="s">
        <v>27</v>
      </c>
      <c r="D16" s="19">
        <v>1</v>
      </c>
      <c r="E16" s="64"/>
      <c r="F16" s="21">
        <f t="shared" si="0"/>
        <v>0</v>
      </c>
    </row>
    <row r="17" spans="1:6" x14ac:dyDescent="0.25">
      <c r="A17" s="17" t="s">
        <v>28</v>
      </c>
      <c r="B17" s="18" t="s">
        <v>29</v>
      </c>
      <c r="C17" s="17" t="s">
        <v>27</v>
      </c>
      <c r="D17" s="19">
        <v>1</v>
      </c>
      <c r="E17" s="64"/>
      <c r="F17" s="21">
        <f t="shared" si="0"/>
        <v>0</v>
      </c>
    </row>
    <row r="18" spans="1:6" x14ac:dyDescent="0.25">
      <c r="A18" s="17"/>
      <c r="B18" s="18"/>
      <c r="C18" s="17"/>
      <c r="D18" s="19"/>
      <c r="E18" s="64"/>
      <c r="F18" s="21"/>
    </row>
    <row r="19" spans="1:6" x14ac:dyDescent="0.25">
      <c r="A19" s="17"/>
      <c r="B19" s="22" t="s">
        <v>30</v>
      </c>
      <c r="C19" s="17"/>
      <c r="D19" s="19"/>
      <c r="E19" s="64"/>
      <c r="F19" s="23">
        <f>SUM(F10:F17)</f>
        <v>0</v>
      </c>
    </row>
    <row r="20" spans="1:6" x14ac:dyDescent="0.25">
      <c r="A20" s="12">
        <v>2</v>
      </c>
      <c r="B20" s="12" t="s">
        <v>31</v>
      </c>
      <c r="C20" s="12" t="s">
        <v>9</v>
      </c>
      <c r="D20" s="24"/>
      <c r="E20" s="65"/>
      <c r="F20" s="25"/>
    </row>
    <row r="21" spans="1:6" x14ac:dyDescent="0.25">
      <c r="A21" s="17" t="s">
        <v>32</v>
      </c>
      <c r="B21" s="18" t="s">
        <v>33</v>
      </c>
      <c r="C21" s="17" t="s">
        <v>34</v>
      </c>
      <c r="D21" s="19">
        <v>6</v>
      </c>
      <c r="E21" s="64"/>
      <c r="F21" s="21">
        <f t="shared" si="0"/>
        <v>0</v>
      </c>
    </row>
    <row r="22" spans="1:6" ht="25.5" x14ac:dyDescent="0.25">
      <c r="A22" s="17" t="s">
        <v>35</v>
      </c>
      <c r="B22" s="18" t="s">
        <v>36</v>
      </c>
      <c r="C22" s="17" t="s">
        <v>37</v>
      </c>
      <c r="D22" s="19">
        <f>6*4*6</f>
        <v>144</v>
      </c>
      <c r="E22" s="64"/>
      <c r="F22" s="21">
        <f t="shared" si="0"/>
        <v>0</v>
      </c>
    </row>
    <row r="23" spans="1:6" x14ac:dyDescent="0.25">
      <c r="A23" s="17" t="s">
        <v>38</v>
      </c>
      <c r="B23" s="18" t="s">
        <v>39</v>
      </c>
      <c r="C23" s="17" t="s">
        <v>34</v>
      </c>
      <c r="D23" s="19">
        <v>6</v>
      </c>
      <c r="E23" s="64"/>
      <c r="F23" s="21">
        <f t="shared" si="0"/>
        <v>0</v>
      </c>
    </row>
    <row r="24" spans="1:6" x14ac:dyDescent="0.25">
      <c r="A24" s="17" t="s">
        <v>40</v>
      </c>
      <c r="B24" s="18" t="s">
        <v>41</v>
      </c>
      <c r="C24" s="17" t="s">
        <v>34</v>
      </c>
      <c r="D24" s="19">
        <v>6</v>
      </c>
      <c r="E24" s="64"/>
      <c r="F24" s="21">
        <f t="shared" si="0"/>
        <v>0</v>
      </c>
    </row>
    <row r="25" spans="1:6" x14ac:dyDescent="0.25">
      <c r="A25" s="17" t="s">
        <v>42</v>
      </c>
      <c r="B25" s="18" t="s">
        <v>43</v>
      </c>
      <c r="C25" s="17" t="s">
        <v>44</v>
      </c>
      <c r="D25" s="19">
        <v>1</v>
      </c>
      <c r="E25" s="64"/>
      <c r="F25" s="21">
        <f t="shared" si="0"/>
        <v>0</v>
      </c>
    </row>
    <row r="26" spans="1:6" x14ac:dyDescent="0.25">
      <c r="A26" s="17" t="s">
        <v>45</v>
      </c>
      <c r="B26" s="18" t="s">
        <v>46</v>
      </c>
      <c r="C26" s="17" t="s">
        <v>44</v>
      </c>
      <c r="D26" s="19">
        <v>3</v>
      </c>
      <c r="E26" s="64"/>
      <c r="F26" s="21">
        <f t="shared" si="0"/>
        <v>0</v>
      </c>
    </row>
    <row r="27" spans="1:6" x14ac:dyDescent="0.25">
      <c r="A27" s="17"/>
      <c r="B27" s="18"/>
      <c r="C27" s="17"/>
      <c r="D27" s="19"/>
      <c r="E27" s="64"/>
      <c r="F27" s="21"/>
    </row>
    <row r="28" spans="1:6" x14ac:dyDescent="0.25">
      <c r="A28" s="17"/>
      <c r="B28" s="22" t="s">
        <v>30</v>
      </c>
      <c r="C28" s="17"/>
      <c r="D28" s="19"/>
      <c r="E28" s="64"/>
      <c r="F28" s="23">
        <f>SUM(F21:F27)</f>
        <v>0</v>
      </c>
    </row>
    <row r="29" spans="1:6" x14ac:dyDescent="0.25">
      <c r="A29" s="12">
        <v>3</v>
      </c>
      <c r="B29" s="12" t="s">
        <v>47</v>
      </c>
      <c r="C29" s="12" t="s">
        <v>9</v>
      </c>
      <c r="D29" s="24"/>
      <c r="E29" s="65"/>
      <c r="F29" s="25"/>
    </row>
    <row r="30" spans="1:6" ht="25.5" x14ac:dyDescent="0.25">
      <c r="A30" s="17" t="s">
        <v>48</v>
      </c>
      <c r="B30" s="18" t="s">
        <v>49</v>
      </c>
      <c r="C30" s="17" t="s">
        <v>12</v>
      </c>
      <c r="D30" s="19">
        <v>1</v>
      </c>
      <c r="E30" s="64"/>
      <c r="F30" s="21">
        <f t="shared" si="0"/>
        <v>0</v>
      </c>
    </row>
    <row r="31" spans="1:6" x14ac:dyDescent="0.25">
      <c r="A31" s="17" t="s">
        <v>50</v>
      </c>
      <c r="B31" s="18" t="s">
        <v>51</v>
      </c>
      <c r="C31" s="17" t="s">
        <v>12</v>
      </c>
      <c r="D31" s="19">
        <v>1</v>
      </c>
      <c r="E31" s="64"/>
      <c r="F31" s="21">
        <f t="shared" si="0"/>
        <v>0</v>
      </c>
    </row>
    <row r="32" spans="1:6" x14ac:dyDescent="0.25">
      <c r="A32" s="17" t="s">
        <v>52</v>
      </c>
      <c r="B32" s="18" t="s">
        <v>53</v>
      </c>
      <c r="C32" s="17" t="s">
        <v>24</v>
      </c>
      <c r="D32" s="19">
        <v>18</v>
      </c>
      <c r="E32" s="64"/>
      <c r="F32" s="21">
        <f t="shared" si="0"/>
        <v>0</v>
      </c>
    </row>
    <row r="33" spans="1:6" x14ac:dyDescent="0.25">
      <c r="A33" s="17" t="s">
        <v>54</v>
      </c>
      <c r="B33" s="18" t="s">
        <v>55</v>
      </c>
      <c r="C33" s="17" t="s">
        <v>34</v>
      </c>
      <c r="D33" s="19">
        <v>6</v>
      </c>
      <c r="E33" s="64"/>
      <c r="F33" s="21">
        <f t="shared" si="0"/>
        <v>0</v>
      </c>
    </row>
    <row r="34" spans="1:6" x14ac:dyDescent="0.25">
      <c r="A34" s="17" t="s">
        <v>56</v>
      </c>
      <c r="B34" s="18" t="s">
        <v>57</v>
      </c>
      <c r="C34" s="17" t="s">
        <v>24</v>
      </c>
      <c r="D34" s="19">
        <v>18</v>
      </c>
      <c r="E34" s="64"/>
      <c r="F34" s="21">
        <f t="shared" si="0"/>
        <v>0</v>
      </c>
    </row>
    <row r="35" spans="1:6" ht="25.5" x14ac:dyDescent="0.25">
      <c r="A35" s="17" t="s">
        <v>58</v>
      </c>
      <c r="B35" s="18" t="s">
        <v>59</v>
      </c>
      <c r="C35" s="17" t="s">
        <v>60</v>
      </c>
      <c r="D35" s="19">
        <v>30</v>
      </c>
      <c r="E35" s="64"/>
      <c r="F35" s="21">
        <f t="shared" si="0"/>
        <v>0</v>
      </c>
    </row>
    <row r="36" spans="1:6" ht="25.5" x14ac:dyDescent="0.25">
      <c r="A36" s="17" t="s">
        <v>61</v>
      </c>
      <c r="B36" s="18" t="s">
        <v>62</v>
      </c>
      <c r="C36" s="17" t="s">
        <v>60</v>
      </c>
      <c r="D36" s="19">
        <f>59*2</f>
        <v>118</v>
      </c>
      <c r="E36" s="64"/>
      <c r="F36" s="21">
        <f t="shared" si="0"/>
        <v>0</v>
      </c>
    </row>
    <row r="37" spans="1:6" ht="25.5" x14ac:dyDescent="0.25">
      <c r="A37" s="17" t="s">
        <v>63</v>
      </c>
      <c r="B37" s="18" t="s">
        <v>64</v>
      </c>
      <c r="C37" s="17" t="s">
        <v>27</v>
      </c>
      <c r="D37" s="19">
        <v>1</v>
      </c>
      <c r="E37" s="64"/>
      <c r="F37" s="21">
        <f t="shared" si="0"/>
        <v>0</v>
      </c>
    </row>
    <row r="38" spans="1:6" ht="25.5" x14ac:dyDescent="0.25">
      <c r="A38" s="17" t="s">
        <v>65</v>
      </c>
      <c r="B38" s="18" t="s">
        <v>66</v>
      </c>
      <c r="C38" s="17" t="s">
        <v>12</v>
      </c>
      <c r="D38" s="19">
        <v>1</v>
      </c>
      <c r="E38" s="64"/>
      <c r="F38" s="21">
        <f t="shared" si="0"/>
        <v>0</v>
      </c>
    </row>
    <row r="39" spans="1:6" x14ac:dyDescent="0.25">
      <c r="A39" s="17" t="s">
        <v>67</v>
      </c>
      <c r="B39" s="18" t="s">
        <v>68</v>
      </c>
      <c r="C39" s="17" t="s">
        <v>69</v>
      </c>
      <c r="D39" s="19">
        <v>6</v>
      </c>
      <c r="E39" s="64"/>
      <c r="F39" s="21">
        <f t="shared" si="0"/>
        <v>0</v>
      </c>
    </row>
    <row r="40" spans="1:6" ht="38.25" x14ac:dyDescent="0.25">
      <c r="A40" s="17" t="s">
        <v>70</v>
      </c>
      <c r="B40" s="18" t="s">
        <v>71</v>
      </c>
      <c r="C40" s="17" t="s">
        <v>60</v>
      </c>
      <c r="D40" s="19">
        <f>59+59+30</f>
        <v>148</v>
      </c>
      <c r="E40" s="64"/>
      <c r="F40" s="21">
        <f t="shared" si="0"/>
        <v>0</v>
      </c>
    </row>
    <row r="41" spans="1:6" ht="38.25" x14ac:dyDescent="0.25">
      <c r="A41" s="17" t="s">
        <v>72</v>
      </c>
      <c r="B41" s="18" t="s">
        <v>73</v>
      </c>
      <c r="C41" s="17" t="s">
        <v>60</v>
      </c>
      <c r="D41" s="19">
        <v>148</v>
      </c>
      <c r="E41" s="64"/>
      <c r="F41" s="21">
        <f t="shared" si="0"/>
        <v>0</v>
      </c>
    </row>
    <row r="42" spans="1:6" ht="25.5" x14ac:dyDescent="0.25">
      <c r="A42" s="17" t="s">
        <v>74</v>
      </c>
      <c r="B42" s="18" t="s">
        <v>75</v>
      </c>
      <c r="C42" s="17" t="s">
        <v>69</v>
      </c>
      <c r="D42" s="19">
        <v>3</v>
      </c>
      <c r="E42" s="64"/>
      <c r="F42" s="21">
        <f t="shared" si="0"/>
        <v>0</v>
      </c>
    </row>
    <row r="43" spans="1:6" x14ac:dyDescent="0.25">
      <c r="A43" s="17" t="s">
        <v>76</v>
      </c>
      <c r="B43" s="18" t="s">
        <v>77</v>
      </c>
      <c r="C43" s="17" t="s">
        <v>78</v>
      </c>
      <c r="D43" s="19">
        <v>25</v>
      </c>
      <c r="E43" s="64"/>
      <c r="F43" s="21">
        <f t="shared" si="0"/>
        <v>0</v>
      </c>
    </row>
    <row r="44" spans="1:6" x14ac:dyDescent="0.25">
      <c r="A44" s="17" t="s">
        <v>79</v>
      </c>
      <c r="B44" s="18" t="s">
        <v>80</v>
      </c>
      <c r="C44" s="17" t="s">
        <v>12</v>
      </c>
      <c r="D44" s="19">
        <v>1</v>
      </c>
      <c r="E44" s="64"/>
      <c r="F44" s="21">
        <f t="shared" si="0"/>
        <v>0</v>
      </c>
    </row>
    <row r="45" spans="1:6" x14ac:dyDescent="0.25">
      <c r="A45" s="17" t="s">
        <v>81</v>
      </c>
      <c r="B45" s="18" t="s">
        <v>82</v>
      </c>
      <c r="C45" s="17" t="s">
        <v>12</v>
      </c>
      <c r="D45" s="19">
        <v>1</v>
      </c>
      <c r="E45" s="64"/>
      <c r="F45" s="21">
        <f t="shared" si="0"/>
        <v>0</v>
      </c>
    </row>
    <row r="46" spans="1:6" x14ac:dyDescent="0.25">
      <c r="A46" s="17" t="s">
        <v>83</v>
      </c>
      <c r="B46" s="18" t="s">
        <v>84</v>
      </c>
      <c r="C46" s="17" t="s">
        <v>12</v>
      </c>
      <c r="D46" s="19">
        <v>1</v>
      </c>
      <c r="E46" s="64"/>
      <c r="F46" s="21">
        <f t="shared" si="0"/>
        <v>0</v>
      </c>
    </row>
    <row r="47" spans="1:6" x14ac:dyDescent="0.25">
      <c r="A47" s="17" t="s">
        <v>85</v>
      </c>
      <c r="B47" s="18" t="s">
        <v>86</v>
      </c>
      <c r="C47" s="17" t="s">
        <v>12</v>
      </c>
      <c r="D47" s="19">
        <v>148</v>
      </c>
      <c r="E47" s="64"/>
      <c r="F47" s="21">
        <f t="shared" si="0"/>
        <v>0</v>
      </c>
    </row>
    <row r="48" spans="1:6" x14ac:dyDescent="0.25">
      <c r="A48" s="17" t="s">
        <v>87</v>
      </c>
      <c r="B48" s="18" t="s">
        <v>88</v>
      </c>
      <c r="C48" s="17" t="s">
        <v>12</v>
      </c>
      <c r="D48" s="19">
        <v>1</v>
      </c>
      <c r="E48" s="64"/>
      <c r="F48" s="21">
        <f t="shared" si="0"/>
        <v>0</v>
      </c>
    </row>
    <row r="49" spans="1:6" ht="38.25" x14ac:dyDescent="0.25">
      <c r="A49" s="17" t="s">
        <v>89</v>
      </c>
      <c r="B49" s="18" t="s">
        <v>90</v>
      </c>
      <c r="C49" s="17" t="s">
        <v>21</v>
      </c>
      <c r="D49" s="19">
        <f>D77+D75</f>
        <v>3945</v>
      </c>
      <c r="E49" s="64"/>
      <c r="F49" s="21">
        <f t="shared" si="0"/>
        <v>0</v>
      </c>
    </row>
    <row r="50" spans="1:6" x14ac:dyDescent="0.25">
      <c r="A50" s="17" t="s">
        <v>9</v>
      </c>
      <c r="B50" s="18" t="s">
        <v>9</v>
      </c>
      <c r="C50" s="17" t="s">
        <v>9</v>
      </c>
      <c r="D50" s="19"/>
      <c r="E50" s="64"/>
      <c r="F50" s="21"/>
    </row>
    <row r="51" spans="1:6" x14ac:dyDescent="0.25">
      <c r="A51" s="17"/>
      <c r="B51" s="22" t="s">
        <v>30</v>
      </c>
      <c r="C51" s="17"/>
      <c r="D51" s="19"/>
      <c r="E51" s="64"/>
      <c r="F51" s="23">
        <f>SUM(F30:F50)</f>
        <v>0</v>
      </c>
    </row>
    <row r="52" spans="1:6" x14ac:dyDescent="0.25">
      <c r="A52" s="12">
        <v>4</v>
      </c>
      <c r="B52" s="12" t="s">
        <v>91</v>
      </c>
      <c r="C52" s="12" t="s">
        <v>9</v>
      </c>
      <c r="D52" s="24"/>
      <c r="E52" s="65"/>
      <c r="F52" s="25"/>
    </row>
    <row r="53" spans="1:6" ht="25.5" x14ac:dyDescent="0.25">
      <c r="A53" s="17" t="s">
        <v>92</v>
      </c>
      <c r="B53" s="18" t="s">
        <v>93</v>
      </c>
      <c r="C53" s="17" t="s">
        <v>27</v>
      </c>
      <c r="D53" s="19">
        <v>1</v>
      </c>
      <c r="E53" s="64"/>
      <c r="F53" s="21">
        <f t="shared" si="0"/>
        <v>0</v>
      </c>
    </row>
    <row r="54" spans="1:6" x14ac:dyDescent="0.25">
      <c r="A54" s="17" t="s">
        <v>94</v>
      </c>
      <c r="B54" s="18" t="s">
        <v>95</v>
      </c>
      <c r="C54" s="17" t="s">
        <v>27</v>
      </c>
      <c r="D54" s="19">
        <v>1</v>
      </c>
      <c r="E54" s="64"/>
      <c r="F54" s="21">
        <f t="shared" si="0"/>
        <v>0</v>
      </c>
    </row>
    <row r="55" spans="1:6" x14ac:dyDescent="0.25">
      <c r="A55" s="17" t="s">
        <v>96</v>
      </c>
      <c r="B55" s="18" t="s">
        <v>97</v>
      </c>
      <c r="C55" s="17" t="s">
        <v>21</v>
      </c>
      <c r="D55" s="19">
        <v>200</v>
      </c>
      <c r="E55" s="64"/>
      <c r="F55" s="21">
        <f t="shared" si="0"/>
        <v>0</v>
      </c>
    </row>
    <row r="56" spans="1:6" x14ac:dyDescent="0.25">
      <c r="A56" s="17" t="s">
        <v>98</v>
      </c>
      <c r="B56" s="18" t="s">
        <v>99</v>
      </c>
      <c r="C56" s="17" t="s">
        <v>21</v>
      </c>
      <c r="D56" s="19">
        <v>200</v>
      </c>
      <c r="E56" s="64"/>
      <c r="F56" s="21">
        <f t="shared" si="0"/>
        <v>0</v>
      </c>
    </row>
    <row r="57" spans="1:6" ht="38.25" x14ac:dyDescent="0.25">
      <c r="A57" s="17" t="s">
        <v>100</v>
      </c>
      <c r="B57" s="18" t="s">
        <v>101</v>
      </c>
      <c r="C57" s="17" t="s">
        <v>21</v>
      </c>
      <c r="D57" s="19">
        <v>200</v>
      </c>
      <c r="E57" s="64"/>
      <c r="F57" s="21">
        <f t="shared" si="0"/>
        <v>0</v>
      </c>
    </row>
    <row r="58" spans="1:6" ht="25.5" x14ac:dyDescent="0.25">
      <c r="A58" s="17" t="s">
        <v>102</v>
      </c>
      <c r="B58" s="18" t="s">
        <v>103</v>
      </c>
      <c r="C58" s="17" t="s">
        <v>27</v>
      </c>
      <c r="D58" s="19">
        <v>1</v>
      </c>
      <c r="E58" s="64"/>
      <c r="F58" s="21">
        <f t="shared" si="0"/>
        <v>0</v>
      </c>
    </row>
    <row r="59" spans="1:6" x14ac:dyDescent="0.25">
      <c r="A59" s="17" t="s">
        <v>104</v>
      </c>
      <c r="B59" s="18" t="s">
        <v>105</v>
      </c>
      <c r="C59" s="17" t="s">
        <v>60</v>
      </c>
      <c r="D59" s="19">
        <v>80</v>
      </c>
      <c r="E59" s="64"/>
      <c r="F59" s="21">
        <f t="shared" si="0"/>
        <v>0</v>
      </c>
    </row>
    <row r="60" spans="1:6" x14ac:dyDescent="0.25">
      <c r="A60" s="17"/>
      <c r="B60" s="18"/>
      <c r="C60" s="17"/>
      <c r="D60" s="19"/>
      <c r="E60" s="64"/>
      <c r="F60" s="21"/>
    </row>
    <row r="61" spans="1:6" x14ac:dyDescent="0.25">
      <c r="A61" s="17"/>
      <c r="B61" s="22" t="s">
        <v>30</v>
      </c>
      <c r="C61" s="17"/>
      <c r="D61" s="19"/>
      <c r="E61" s="64"/>
      <c r="F61" s="23">
        <f>SUM(F53:F60)</f>
        <v>0</v>
      </c>
    </row>
    <row r="62" spans="1:6" x14ac:dyDescent="0.25">
      <c r="A62" s="12">
        <v>5</v>
      </c>
      <c r="B62" s="12" t="s">
        <v>106</v>
      </c>
      <c r="C62" s="12" t="s">
        <v>9</v>
      </c>
      <c r="D62" s="24"/>
      <c r="E62" s="65"/>
      <c r="F62" s="25"/>
    </row>
    <row r="63" spans="1:6" x14ac:dyDescent="0.25">
      <c r="A63" s="17" t="s">
        <v>107</v>
      </c>
      <c r="B63" s="18" t="s">
        <v>108</v>
      </c>
      <c r="C63" s="17" t="s">
        <v>12</v>
      </c>
      <c r="D63" s="19">
        <v>1</v>
      </c>
      <c r="E63" s="64"/>
      <c r="F63" s="21">
        <f t="shared" si="0"/>
        <v>0</v>
      </c>
    </row>
    <row r="64" spans="1:6" x14ac:dyDescent="0.25">
      <c r="A64" s="17" t="s">
        <v>109</v>
      </c>
      <c r="B64" s="18" t="s">
        <v>110</v>
      </c>
      <c r="C64" s="17" t="s">
        <v>21</v>
      </c>
      <c r="D64" s="19">
        <f>D71+D77</f>
        <v>3945</v>
      </c>
      <c r="E64" s="64"/>
      <c r="F64" s="21">
        <f t="shared" si="0"/>
        <v>0</v>
      </c>
    </row>
    <row r="65" spans="1:6" x14ac:dyDescent="0.25">
      <c r="A65" s="17" t="s">
        <v>111</v>
      </c>
      <c r="B65" s="18" t="s">
        <v>112</v>
      </c>
      <c r="C65" s="17" t="s">
        <v>12</v>
      </c>
      <c r="D65" s="19">
        <v>1</v>
      </c>
      <c r="E65" s="64"/>
      <c r="F65" s="21">
        <f t="shared" si="0"/>
        <v>0</v>
      </c>
    </row>
    <row r="66" spans="1:6" x14ac:dyDescent="0.25">
      <c r="A66" s="17" t="s">
        <v>113</v>
      </c>
      <c r="B66" s="18" t="s">
        <v>114</v>
      </c>
      <c r="C66" s="17" t="s">
        <v>21</v>
      </c>
      <c r="D66" s="19">
        <f>D79*0.6</f>
        <v>1857.6</v>
      </c>
      <c r="E66" s="64"/>
      <c r="F66" s="21">
        <f t="shared" si="0"/>
        <v>0</v>
      </c>
    </row>
    <row r="67" spans="1:6" x14ac:dyDescent="0.25">
      <c r="A67" s="17"/>
      <c r="B67" s="18"/>
      <c r="C67" s="17"/>
      <c r="D67" s="19"/>
      <c r="E67" s="64"/>
      <c r="F67" s="21"/>
    </row>
    <row r="68" spans="1:6" x14ac:dyDescent="0.25">
      <c r="A68" s="17"/>
      <c r="B68" s="22" t="s">
        <v>30</v>
      </c>
      <c r="C68" s="17"/>
      <c r="D68" s="19"/>
      <c r="E68" s="64"/>
      <c r="F68" s="23">
        <f>SUM(F63:F67)</f>
        <v>0</v>
      </c>
    </row>
    <row r="69" spans="1:6" x14ac:dyDescent="0.25">
      <c r="A69" s="12">
        <v>6</v>
      </c>
      <c r="B69" s="12" t="s">
        <v>115</v>
      </c>
      <c r="C69" s="12" t="s">
        <v>9</v>
      </c>
      <c r="D69" s="24"/>
      <c r="E69" s="65"/>
      <c r="F69" s="25"/>
    </row>
    <row r="70" spans="1:6" x14ac:dyDescent="0.25">
      <c r="A70" s="26" t="s">
        <v>116</v>
      </c>
      <c r="B70" s="27" t="s">
        <v>117</v>
      </c>
      <c r="C70" s="17" t="s">
        <v>9</v>
      </c>
      <c r="D70" s="19"/>
      <c r="E70" s="64"/>
      <c r="F70" s="21"/>
    </row>
    <row r="71" spans="1:6" ht="25.5" x14ac:dyDescent="0.25">
      <c r="A71" s="17" t="s">
        <v>118</v>
      </c>
      <c r="B71" s="18" t="s">
        <v>119</v>
      </c>
      <c r="C71" s="17" t="s">
        <v>21</v>
      </c>
      <c r="D71" s="19">
        <v>849</v>
      </c>
      <c r="E71" s="64"/>
      <c r="F71" s="21">
        <f t="shared" ref="F71:F89" si="1">E71*D71</f>
        <v>0</v>
      </c>
    </row>
    <row r="72" spans="1:6" ht="25.5" x14ac:dyDescent="0.25">
      <c r="A72" s="17" t="s">
        <v>120</v>
      </c>
      <c r="B72" s="18" t="s">
        <v>121</v>
      </c>
      <c r="C72" s="17" t="s">
        <v>21</v>
      </c>
      <c r="D72" s="19">
        <v>849</v>
      </c>
      <c r="E72" s="64"/>
      <c r="F72" s="21">
        <f t="shared" si="1"/>
        <v>0</v>
      </c>
    </row>
    <row r="73" spans="1:6" x14ac:dyDescent="0.25">
      <c r="A73" s="17" t="s">
        <v>122</v>
      </c>
      <c r="B73" s="18" t="s">
        <v>123</v>
      </c>
      <c r="C73" s="17" t="s">
        <v>21</v>
      </c>
      <c r="D73" s="19">
        <v>849</v>
      </c>
      <c r="E73" s="64"/>
      <c r="F73" s="21">
        <f t="shared" si="1"/>
        <v>0</v>
      </c>
    </row>
    <row r="74" spans="1:6" ht="25.5" x14ac:dyDescent="0.25">
      <c r="A74" s="17" t="s">
        <v>124</v>
      </c>
      <c r="B74" s="18" t="s">
        <v>125</v>
      </c>
      <c r="C74" s="17" t="s">
        <v>21</v>
      </c>
      <c r="D74" s="19">
        <v>849</v>
      </c>
      <c r="E74" s="64"/>
      <c r="F74" s="21">
        <f t="shared" si="1"/>
        <v>0</v>
      </c>
    </row>
    <row r="75" spans="1:6" ht="25.5" x14ac:dyDescent="0.25">
      <c r="A75" s="17" t="s">
        <v>126</v>
      </c>
      <c r="B75" s="18" t="s">
        <v>127</v>
      </c>
      <c r="C75" s="17" t="s">
        <v>21</v>
      </c>
      <c r="D75" s="19">
        <v>849</v>
      </c>
      <c r="E75" s="64"/>
      <c r="F75" s="21">
        <f t="shared" si="1"/>
        <v>0</v>
      </c>
    </row>
    <row r="76" spans="1:6" x14ac:dyDescent="0.25">
      <c r="A76" s="26" t="s">
        <v>128</v>
      </c>
      <c r="B76" s="27" t="s">
        <v>129</v>
      </c>
      <c r="C76" s="17" t="s">
        <v>9</v>
      </c>
      <c r="D76" s="19"/>
      <c r="E76" s="64"/>
      <c r="F76" s="21"/>
    </row>
    <row r="77" spans="1:6" ht="25.5" x14ac:dyDescent="0.25">
      <c r="A77" s="17" t="s">
        <v>130</v>
      </c>
      <c r="B77" s="18" t="s">
        <v>119</v>
      </c>
      <c r="C77" s="17" t="s">
        <v>21</v>
      </c>
      <c r="D77" s="19">
        <v>3096</v>
      </c>
      <c r="E77" s="64"/>
      <c r="F77" s="21">
        <f t="shared" si="1"/>
        <v>0</v>
      </c>
    </row>
    <row r="78" spans="1:6" ht="25.5" x14ac:dyDescent="0.25">
      <c r="A78" s="17" t="s">
        <v>131</v>
      </c>
      <c r="B78" s="18" t="s">
        <v>132</v>
      </c>
      <c r="C78" s="17" t="s">
        <v>21</v>
      </c>
      <c r="D78" s="19">
        <v>3096</v>
      </c>
      <c r="E78" s="64"/>
      <c r="F78" s="21">
        <f t="shared" si="1"/>
        <v>0</v>
      </c>
    </row>
    <row r="79" spans="1:6" x14ac:dyDescent="0.25">
      <c r="A79" s="17" t="s">
        <v>133</v>
      </c>
      <c r="B79" s="18" t="s">
        <v>134</v>
      </c>
      <c r="C79" s="17" t="s">
        <v>21</v>
      </c>
      <c r="D79" s="19">
        <v>3096</v>
      </c>
      <c r="E79" s="64"/>
      <c r="F79" s="21">
        <f t="shared" si="1"/>
        <v>0</v>
      </c>
    </row>
    <row r="80" spans="1:6" x14ac:dyDescent="0.25">
      <c r="A80" s="17" t="s">
        <v>135</v>
      </c>
      <c r="B80" s="18" t="s">
        <v>136</v>
      </c>
      <c r="C80" s="17" t="s">
        <v>21</v>
      </c>
      <c r="D80" s="19">
        <v>3096</v>
      </c>
      <c r="E80" s="64"/>
      <c r="F80" s="21">
        <f t="shared" si="1"/>
        <v>0</v>
      </c>
    </row>
    <row r="81" spans="1:11" x14ac:dyDescent="0.25">
      <c r="A81" s="17" t="s">
        <v>137</v>
      </c>
      <c r="B81" s="18" t="s">
        <v>138</v>
      </c>
      <c r="C81" s="17" t="s">
        <v>21</v>
      </c>
      <c r="D81" s="19">
        <v>3096</v>
      </c>
      <c r="E81" s="64"/>
      <c r="F81" s="21">
        <f t="shared" si="1"/>
        <v>0</v>
      </c>
    </row>
    <row r="82" spans="1:11" x14ac:dyDescent="0.25">
      <c r="A82" s="17" t="s">
        <v>139</v>
      </c>
      <c r="B82" s="18" t="s">
        <v>140</v>
      </c>
      <c r="C82" s="17" t="s">
        <v>21</v>
      </c>
      <c r="D82" s="19">
        <v>3096</v>
      </c>
      <c r="E82" s="64"/>
      <c r="F82" s="21">
        <f t="shared" si="1"/>
        <v>0</v>
      </c>
    </row>
    <row r="83" spans="1:11" x14ac:dyDescent="0.25">
      <c r="A83" s="17" t="s">
        <v>141</v>
      </c>
      <c r="B83" s="18" t="s">
        <v>142</v>
      </c>
      <c r="C83" s="17" t="s">
        <v>27</v>
      </c>
      <c r="D83" s="19">
        <v>1</v>
      </c>
      <c r="E83" s="64"/>
      <c r="F83" s="21">
        <f t="shared" si="1"/>
        <v>0</v>
      </c>
    </row>
    <row r="84" spans="1:11" x14ac:dyDescent="0.25">
      <c r="A84" s="17"/>
      <c r="B84" s="18"/>
      <c r="C84" s="17"/>
      <c r="D84" s="19"/>
      <c r="E84" s="64"/>
      <c r="F84" s="21"/>
    </row>
    <row r="85" spans="1:11" x14ac:dyDescent="0.25">
      <c r="A85" s="17"/>
      <c r="B85" s="22" t="s">
        <v>30</v>
      </c>
      <c r="C85" s="17"/>
      <c r="D85" s="19"/>
      <c r="E85" s="64"/>
      <c r="F85" s="23">
        <f>SUM(F70:F84)</f>
        <v>0</v>
      </c>
    </row>
    <row r="86" spans="1:11" x14ac:dyDescent="0.25">
      <c r="A86" s="12">
        <v>7</v>
      </c>
      <c r="B86" s="12" t="s">
        <v>143</v>
      </c>
      <c r="C86" s="13"/>
      <c r="D86" s="14"/>
      <c r="E86" s="66"/>
      <c r="F86" s="16"/>
    </row>
    <row r="87" spans="1:11" x14ac:dyDescent="0.25">
      <c r="A87" s="17" t="s">
        <v>144</v>
      </c>
      <c r="B87" s="18" t="s">
        <v>145</v>
      </c>
      <c r="C87" s="17" t="s">
        <v>146</v>
      </c>
      <c r="D87" s="19">
        <f>2794*0.4*1.3*0.045</f>
        <v>65.379600000000011</v>
      </c>
      <c r="E87" s="64"/>
      <c r="F87" s="21">
        <f t="shared" si="1"/>
        <v>0</v>
      </c>
    </row>
    <row r="88" spans="1:11" s="28" customFormat="1" x14ac:dyDescent="0.25">
      <c r="A88" s="17" t="s">
        <v>147</v>
      </c>
      <c r="B88" s="18" t="s">
        <v>148</v>
      </c>
      <c r="C88" s="17" t="s">
        <v>146</v>
      </c>
      <c r="D88" s="19">
        <v>65.38</v>
      </c>
      <c r="E88" s="64"/>
      <c r="F88" s="21">
        <f t="shared" si="1"/>
        <v>0</v>
      </c>
      <c r="G88" s="6"/>
      <c r="H88" s="6"/>
      <c r="I88" s="6"/>
      <c r="J88" s="6"/>
      <c r="K88" s="6"/>
    </row>
    <row r="89" spans="1:11" s="28" customFormat="1" x14ac:dyDescent="0.25">
      <c r="A89" s="17" t="s">
        <v>149</v>
      </c>
      <c r="B89" s="18" t="s">
        <v>150</v>
      </c>
      <c r="C89" s="17" t="s">
        <v>24</v>
      </c>
      <c r="D89" s="19">
        <v>15</v>
      </c>
      <c r="E89" s="64"/>
      <c r="F89" s="21">
        <f t="shared" si="1"/>
        <v>0</v>
      </c>
      <c r="G89" s="6"/>
      <c r="H89" s="6"/>
      <c r="I89" s="6"/>
      <c r="J89" s="6"/>
      <c r="K89" s="6"/>
    </row>
    <row r="90" spans="1:11" s="28" customFormat="1" x14ac:dyDescent="0.25">
      <c r="A90" s="17" t="s">
        <v>9</v>
      </c>
      <c r="B90" s="18"/>
      <c r="C90" s="17"/>
      <c r="D90" s="19"/>
      <c r="E90" s="20"/>
      <c r="F90" s="21"/>
      <c r="G90" s="6"/>
      <c r="H90" s="6"/>
      <c r="I90" s="6"/>
      <c r="J90" s="6"/>
      <c r="K90" s="6"/>
    </row>
    <row r="91" spans="1:11" s="28" customFormat="1" x14ac:dyDescent="0.25">
      <c r="A91" s="17"/>
      <c r="B91" s="22" t="s">
        <v>30</v>
      </c>
      <c r="C91" s="17"/>
      <c r="D91" s="19"/>
      <c r="E91" s="20"/>
      <c r="F91" s="23">
        <f>SUM(F87:F90)</f>
        <v>0</v>
      </c>
      <c r="G91" s="6"/>
      <c r="H91" s="6"/>
      <c r="I91" s="6"/>
      <c r="J91" s="6"/>
      <c r="K91" s="6"/>
    </row>
    <row r="92" spans="1:11" s="28" customFormat="1" x14ac:dyDescent="0.25">
      <c r="A92" s="17"/>
      <c r="B92" s="18"/>
      <c r="C92" s="17"/>
      <c r="D92" s="19"/>
      <c r="E92" s="20"/>
      <c r="F92" s="21"/>
      <c r="G92" s="6"/>
      <c r="H92" s="6"/>
      <c r="I92" s="6"/>
      <c r="J92" s="6"/>
      <c r="K92" s="6"/>
    </row>
    <row r="93" spans="1:11" s="28" customFormat="1" ht="13.5" thickBot="1" x14ac:dyDescent="0.3">
      <c r="A93" s="29"/>
      <c r="B93" s="30"/>
      <c r="C93" s="29"/>
      <c r="D93" s="31"/>
      <c r="E93" s="32"/>
      <c r="F93" s="33"/>
      <c r="G93" s="6"/>
      <c r="H93" s="6"/>
      <c r="I93" s="6"/>
      <c r="J93" s="6"/>
      <c r="K93" s="6"/>
    </row>
    <row r="94" spans="1:11" s="28" customFormat="1" ht="15.75" customHeight="1" thickBot="1" x14ac:dyDescent="0.3">
      <c r="A94" s="71" t="s">
        <v>151</v>
      </c>
      <c r="B94" s="72"/>
      <c r="C94" s="72"/>
      <c r="D94" s="72"/>
      <c r="E94" s="73"/>
      <c r="F94" s="57">
        <f>F91+F85+F68+F61+F51+F28+F19</f>
        <v>0</v>
      </c>
      <c r="G94" s="6"/>
      <c r="H94" s="6"/>
      <c r="I94" s="6"/>
      <c r="J94" s="6"/>
      <c r="K94" s="6"/>
    </row>
    <row r="95" spans="1:11" s="28" customFormat="1" ht="13.5" thickBot="1" x14ac:dyDescent="0.3">
      <c r="A95" s="34"/>
      <c r="B95" s="35"/>
      <c r="C95" s="1"/>
      <c r="D95" s="3"/>
      <c r="E95" s="4"/>
      <c r="F95" s="5"/>
    </row>
    <row r="96" spans="1:11" ht="22.5" customHeight="1" thickBot="1" x14ac:dyDescent="0.3">
      <c r="A96" s="52" t="s">
        <v>152</v>
      </c>
      <c r="B96" s="51" t="s">
        <v>153</v>
      </c>
      <c r="C96" s="53"/>
      <c r="D96" s="54"/>
      <c r="E96" s="55"/>
      <c r="F96" s="56"/>
    </row>
    <row r="97" spans="1:6" s="36" customFormat="1" ht="25.5" customHeight="1" x14ac:dyDescent="0.2">
      <c r="A97" s="7" t="s">
        <v>154</v>
      </c>
      <c r="B97" s="8" t="s">
        <v>3</v>
      </c>
      <c r="C97" s="7" t="s">
        <v>4</v>
      </c>
      <c r="D97" s="9" t="s">
        <v>5</v>
      </c>
      <c r="E97" s="10" t="s">
        <v>6</v>
      </c>
      <c r="F97" s="11" t="s">
        <v>7</v>
      </c>
    </row>
    <row r="98" spans="1:6" s="41" customFormat="1" x14ac:dyDescent="0.25">
      <c r="A98" s="37" t="s">
        <v>155</v>
      </c>
      <c r="B98" s="38" t="s">
        <v>156</v>
      </c>
      <c r="C98" s="37"/>
      <c r="D98" s="39"/>
      <c r="E98" s="40"/>
      <c r="F98" s="40">
        <f>SUM(F99:F100)</f>
        <v>0</v>
      </c>
    </row>
    <row r="99" spans="1:6" s="28" customFormat="1" x14ac:dyDescent="0.25">
      <c r="A99" s="42" t="s">
        <v>10</v>
      </c>
      <c r="B99" s="43" t="s">
        <v>157</v>
      </c>
      <c r="C99" s="44"/>
      <c r="D99" s="45"/>
      <c r="E99" s="46"/>
      <c r="F99" s="46">
        <f>D99*E99</f>
        <v>0</v>
      </c>
    </row>
    <row r="100" spans="1:6" s="28" customFormat="1" x14ac:dyDescent="0.25">
      <c r="A100" s="42" t="s">
        <v>158</v>
      </c>
      <c r="B100" s="43" t="s">
        <v>159</v>
      </c>
      <c r="C100" s="44" t="s">
        <v>160</v>
      </c>
      <c r="D100" s="45">
        <v>1</v>
      </c>
      <c r="E100" s="67"/>
      <c r="F100" s="46">
        <f>D100*E100</f>
        <v>0</v>
      </c>
    </row>
    <row r="101" spans="1:6" s="41" customFormat="1" x14ac:dyDescent="0.25">
      <c r="A101" s="37" t="s">
        <v>161</v>
      </c>
      <c r="B101" s="38" t="s">
        <v>162</v>
      </c>
      <c r="C101" s="37"/>
      <c r="D101" s="39"/>
      <c r="E101" s="68"/>
      <c r="F101" s="40">
        <f>SUM(F102:F108)</f>
        <v>0</v>
      </c>
    </row>
    <row r="102" spans="1:6" s="28" customFormat="1" x14ac:dyDescent="0.25">
      <c r="A102" s="42" t="s">
        <v>32</v>
      </c>
      <c r="B102" s="43" t="s">
        <v>163</v>
      </c>
      <c r="C102" s="44"/>
      <c r="D102" s="45"/>
      <c r="E102" s="67"/>
      <c r="F102" s="46">
        <f t="shared" ref="F102:F108" si="2">D102*E102</f>
        <v>0</v>
      </c>
    </row>
    <row r="103" spans="1:6" x14ac:dyDescent="0.25">
      <c r="A103" s="42" t="s">
        <v>164</v>
      </c>
      <c r="B103" s="43" t="s">
        <v>165</v>
      </c>
      <c r="C103" s="44" t="s">
        <v>166</v>
      </c>
      <c r="D103" s="45">
        <v>5</v>
      </c>
      <c r="E103" s="67"/>
      <c r="F103" s="46">
        <f t="shared" si="2"/>
        <v>0</v>
      </c>
    </row>
    <row r="104" spans="1:6" x14ac:dyDescent="0.25">
      <c r="A104" s="42" t="s">
        <v>167</v>
      </c>
      <c r="B104" s="43" t="s">
        <v>168</v>
      </c>
      <c r="C104" s="44" t="s">
        <v>166</v>
      </c>
      <c r="D104" s="45">
        <v>11</v>
      </c>
      <c r="E104" s="67"/>
      <c r="F104" s="46">
        <f t="shared" si="2"/>
        <v>0</v>
      </c>
    </row>
    <row r="105" spans="1:6" x14ac:dyDescent="0.25">
      <c r="A105" s="42" t="s">
        <v>169</v>
      </c>
      <c r="B105" s="43" t="s">
        <v>170</v>
      </c>
      <c r="C105" s="44" t="s">
        <v>166</v>
      </c>
      <c r="D105" s="45">
        <v>6</v>
      </c>
      <c r="E105" s="67"/>
      <c r="F105" s="46">
        <f t="shared" si="2"/>
        <v>0</v>
      </c>
    </row>
    <row r="106" spans="1:6" s="4" customFormat="1" x14ac:dyDescent="0.25">
      <c r="A106" s="42" t="s">
        <v>171</v>
      </c>
      <c r="B106" s="43" t="s">
        <v>172</v>
      </c>
      <c r="C106" s="44" t="s">
        <v>166</v>
      </c>
      <c r="D106" s="45">
        <v>4</v>
      </c>
      <c r="E106" s="67"/>
      <c r="F106" s="46">
        <f t="shared" si="2"/>
        <v>0</v>
      </c>
    </row>
    <row r="107" spans="1:6" s="4" customFormat="1" x14ac:dyDescent="0.25">
      <c r="A107" s="42" t="s">
        <v>173</v>
      </c>
      <c r="B107" s="43" t="s">
        <v>174</v>
      </c>
      <c r="C107" s="44" t="s">
        <v>166</v>
      </c>
      <c r="D107" s="45">
        <v>11</v>
      </c>
      <c r="E107" s="67"/>
      <c r="F107" s="46">
        <f t="shared" si="2"/>
        <v>0</v>
      </c>
    </row>
    <row r="108" spans="1:6" s="4" customFormat="1" x14ac:dyDescent="0.25">
      <c r="A108" s="42" t="s">
        <v>175</v>
      </c>
      <c r="B108" s="43" t="s">
        <v>176</v>
      </c>
      <c r="C108" s="44" t="s">
        <v>177</v>
      </c>
      <c r="D108" s="45">
        <v>768</v>
      </c>
      <c r="E108" s="67"/>
      <c r="F108" s="46">
        <f t="shared" si="2"/>
        <v>0</v>
      </c>
    </row>
    <row r="109" spans="1:6" s="47" customFormat="1" x14ac:dyDescent="0.25">
      <c r="A109" s="37" t="s">
        <v>178</v>
      </c>
      <c r="B109" s="38" t="s">
        <v>179</v>
      </c>
      <c r="C109" s="37"/>
      <c r="D109" s="39"/>
      <c r="E109" s="68"/>
      <c r="F109" s="40">
        <f>SUM(F110:F121)</f>
        <v>0</v>
      </c>
    </row>
    <row r="110" spans="1:6" x14ac:dyDescent="0.25">
      <c r="A110" s="42" t="s">
        <v>48</v>
      </c>
      <c r="B110" s="43" t="s">
        <v>180</v>
      </c>
      <c r="C110" s="44"/>
      <c r="D110" s="45"/>
      <c r="E110" s="67"/>
      <c r="F110" s="46">
        <f t="shared" ref="F110:F121" si="3">D110*E110</f>
        <v>0</v>
      </c>
    </row>
    <row r="111" spans="1:6" ht="25.5" x14ac:dyDescent="0.25">
      <c r="A111" s="42" t="s">
        <v>181</v>
      </c>
      <c r="B111" s="43" t="s">
        <v>182</v>
      </c>
      <c r="C111" s="44" t="s">
        <v>160</v>
      </c>
      <c r="D111" s="45">
        <v>1</v>
      </c>
      <c r="E111" s="67"/>
      <c r="F111" s="46">
        <f t="shared" si="3"/>
        <v>0</v>
      </c>
    </row>
    <row r="112" spans="1:6" x14ac:dyDescent="0.25">
      <c r="A112" s="42" t="s">
        <v>183</v>
      </c>
      <c r="B112" s="43" t="s">
        <v>184</v>
      </c>
      <c r="C112" s="44" t="s">
        <v>160</v>
      </c>
      <c r="D112" s="45">
        <v>1</v>
      </c>
      <c r="E112" s="67"/>
      <c r="F112" s="46">
        <f t="shared" si="3"/>
        <v>0</v>
      </c>
    </row>
    <row r="113" spans="1:6" x14ac:dyDescent="0.25">
      <c r="A113" s="42" t="s">
        <v>50</v>
      </c>
      <c r="B113" s="43" t="s">
        <v>185</v>
      </c>
      <c r="C113" s="44"/>
      <c r="D113" s="45"/>
      <c r="E113" s="67"/>
      <c r="F113" s="46">
        <f t="shared" si="3"/>
        <v>0</v>
      </c>
    </row>
    <row r="114" spans="1:6" x14ac:dyDescent="0.25">
      <c r="A114" s="42" t="s">
        <v>186</v>
      </c>
      <c r="B114" s="43" t="s">
        <v>187</v>
      </c>
      <c r="C114" s="44" t="s">
        <v>160</v>
      </c>
      <c r="D114" s="45">
        <v>1</v>
      </c>
      <c r="E114" s="67"/>
      <c r="F114" s="46">
        <f t="shared" si="3"/>
        <v>0</v>
      </c>
    </row>
    <row r="115" spans="1:6" x14ac:dyDescent="0.25">
      <c r="A115" s="42" t="s">
        <v>52</v>
      </c>
      <c r="B115" s="43" t="s">
        <v>188</v>
      </c>
      <c r="C115" s="44"/>
      <c r="D115" s="45"/>
      <c r="E115" s="67"/>
      <c r="F115" s="46">
        <f t="shared" si="3"/>
        <v>0</v>
      </c>
    </row>
    <row r="116" spans="1:6" x14ac:dyDescent="0.25">
      <c r="A116" s="42" t="s">
        <v>189</v>
      </c>
      <c r="B116" s="43" t="s">
        <v>190</v>
      </c>
      <c r="C116" s="44" t="s">
        <v>44</v>
      </c>
      <c r="D116" s="45">
        <v>8</v>
      </c>
      <c r="E116" s="67"/>
      <c r="F116" s="46">
        <f t="shared" si="3"/>
        <v>0</v>
      </c>
    </row>
    <row r="117" spans="1:6" x14ac:dyDescent="0.25">
      <c r="A117" s="42" t="s">
        <v>54</v>
      </c>
      <c r="B117" s="43" t="s">
        <v>191</v>
      </c>
      <c r="C117" s="44"/>
      <c r="D117" s="45"/>
      <c r="E117" s="67"/>
      <c r="F117" s="46">
        <f t="shared" si="3"/>
        <v>0</v>
      </c>
    </row>
    <row r="118" spans="1:6" x14ac:dyDescent="0.25">
      <c r="A118" s="42" t="s">
        <v>192</v>
      </c>
      <c r="B118" s="43" t="s">
        <v>193</v>
      </c>
      <c r="C118" s="44" t="s">
        <v>194</v>
      </c>
      <c r="D118" s="45">
        <v>89.94</v>
      </c>
      <c r="E118" s="67"/>
      <c r="F118" s="46">
        <f t="shared" si="3"/>
        <v>0</v>
      </c>
    </row>
    <row r="119" spans="1:6" x14ac:dyDescent="0.25">
      <c r="A119" s="42" t="s">
        <v>195</v>
      </c>
      <c r="B119" s="43" t="s">
        <v>196</v>
      </c>
      <c r="C119" s="44" t="s">
        <v>197</v>
      </c>
      <c r="D119" s="45">
        <v>26</v>
      </c>
      <c r="E119" s="67"/>
      <c r="F119" s="46">
        <f t="shared" si="3"/>
        <v>0</v>
      </c>
    </row>
    <row r="120" spans="1:6" x14ac:dyDescent="0.25">
      <c r="A120" s="42" t="s">
        <v>198</v>
      </c>
      <c r="B120" s="43" t="s">
        <v>199</v>
      </c>
      <c r="C120" s="44" t="s">
        <v>194</v>
      </c>
      <c r="D120" s="45">
        <v>89.4</v>
      </c>
      <c r="E120" s="67"/>
      <c r="F120" s="46">
        <f t="shared" si="3"/>
        <v>0</v>
      </c>
    </row>
    <row r="121" spans="1:6" ht="25.5" x14ac:dyDescent="0.25">
      <c r="A121" s="42" t="s">
        <v>200</v>
      </c>
      <c r="B121" s="43" t="s">
        <v>201</v>
      </c>
      <c r="C121" s="44" t="s">
        <v>160</v>
      </c>
      <c r="D121" s="45">
        <v>1</v>
      </c>
      <c r="E121" s="67"/>
      <c r="F121" s="46">
        <f t="shared" si="3"/>
        <v>0</v>
      </c>
    </row>
    <row r="122" spans="1:6" s="48" customFormat="1" x14ac:dyDescent="0.25">
      <c r="A122" s="37" t="s">
        <v>202</v>
      </c>
      <c r="B122" s="38" t="s">
        <v>203</v>
      </c>
      <c r="C122" s="37"/>
      <c r="D122" s="39"/>
      <c r="E122" s="68"/>
      <c r="F122" s="40">
        <f>SUM(F123:F140)</f>
        <v>0</v>
      </c>
    </row>
    <row r="123" spans="1:6" x14ac:dyDescent="0.25">
      <c r="A123" s="42" t="s">
        <v>92</v>
      </c>
      <c r="B123" s="43" t="s">
        <v>204</v>
      </c>
      <c r="C123" s="44"/>
      <c r="D123" s="45"/>
      <c r="E123" s="67"/>
      <c r="F123" s="46">
        <f t="shared" ref="F123:F140" si="4">D123*E123</f>
        <v>0</v>
      </c>
    </row>
    <row r="124" spans="1:6" ht="25.5" x14ac:dyDescent="0.25">
      <c r="A124" s="42" t="s">
        <v>205</v>
      </c>
      <c r="B124" s="43" t="s">
        <v>206</v>
      </c>
      <c r="C124" s="44" t="s">
        <v>207</v>
      </c>
      <c r="D124" s="45">
        <v>6</v>
      </c>
      <c r="E124" s="67"/>
      <c r="F124" s="46">
        <f t="shared" si="4"/>
        <v>0</v>
      </c>
    </row>
    <row r="125" spans="1:6" x14ac:dyDescent="0.25">
      <c r="A125" s="42" t="s">
        <v>208</v>
      </c>
      <c r="B125" s="43" t="s">
        <v>209</v>
      </c>
      <c r="C125" s="44" t="s">
        <v>207</v>
      </c>
      <c r="D125" s="45">
        <v>6</v>
      </c>
      <c r="E125" s="67"/>
      <c r="F125" s="46">
        <f t="shared" si="4"/>
        <v>0</v>
      </c>
    </row>
    <row r="126" spans="1:6" x14ac:dyDescent="0.25">
      <c r="A126" s="42" t="s">
        <v>210</v>
      </c>
      <c r="B126" s="43" t="s">
        <v>211</v>
      </c>
      <c r="C126" s="44" t="s">
        <v>21</v>
      </c>
      <c r="D126" s="45">
        <v>5</v>
      </c>
      <c r="E126" s="67"/>
      <c r="F126" s="46">
        <f t="shared" si="4"/>
        <v>0</v>
      </c>
    </row>
    <row r="127" spans="1:6" x14ac:dyDescent="0.25">
      <c r="A127" s="42" t="s">
        <v>94</v>
      </c>
      <c r="B127" s="43" t="s">
        <v>212</v>
      </c>
      <c r="C127" s="44"/>
      <c r="D127" s="45"/>
      <c r="E127" s="67"/>
      <c r="F127" s="46">
        <f t="shared" si="4"/>
        <v>0</v>
      </c>
    </row>
    <row r="128" spans="1:6" ht="25.5" x14ac:dyDescent="0.25">
      <c r="A128" s="42" t="s">
        <v>213</v>
      </c>
      <c r="B128" s="43" t="s">
        <v>214</v>
      </c>
      <c r="C128" s="44" t="s">
        <v>215</v>
      </c>
      <c r="D128" s="45">
        <v>48.18</v>
      </c>
      <c r="E128" s="67"/>
      <c r="F128" s="46">
        <f t="shared" si="4"/>
        <v>0</v>
      </c>
    </row>
    <row r="129" spans="1:6" ht="25.5" x14ac:dyDescent="0.25">
      <c r="A129" s="42" t="s">
        <v>216</v>
      </c>
      <c r="B129" s="43" t="s">
        <v>217</v>
      </c>
      <c r="C129" s="44" t="s">
        <v>21</v>
      </c>
      <c r="D129" s="45">
        <v>48.18</v>
      </c>
      <c r="E129" s="67"/>
      <c r="F129" s="46">
        <f t="shared" si="4"/>
        <v>0</v>
      </c>
    </row>
    <row r="130" spans="1:6" ht="25.5" x14ac:dyDescent="0.25">
      <c r="A130" s="42" t="s">
        <v>218</v>
      </c>
      <c r="B130" s="43" t="s">
        <v>219</v>
      </c>
      <c r="C130" s="44" t="s">
        <v>21</v>
      </c>
      <c r="D130" s="45">
        <v>48.18</v>
      </c>
      <c r="E130" s="67"/>
      <c r="F130" s="46">
        <f t="shared" si="4"/>
        <v>0</v>
      </c>
    </row>
    <row r="131" spans="1:6" ht="25.5" x14ac:dyDescent="0.25">
      <c r="A131" s="42" t="s">
        <v>220</v>
      </c>
      <c r="B131" s="43" t="s">
        <v>221</v>
      </c>
      <c r="C131" s="44" t="s">
        <v>215</v>
      </c>
      <c r="D131" s="45">
        <v>48.18</v>
      </c>
      <c r="E131" s="67"/>
      <c r="F131" s="46">
        <f t="shared" si="4"/>
        <v>0</v>
      </c>
    </row>
    <row r="132" spans="1:6" x14ac:dyDescent="0.25">
      <c r="A132" s="42" t="s">
        <v>222</v>
      </c>
      <c r="B132" s="43" t="s">
        <v>223</v>
      </c>
      <c r="C132" s="44" t="s">
        <v>215</v>
      </c>
      <c r="D132" s="45">
        <v>48.18</v>
      </c>
      <c r="E132" s="67"/>
      <c r="F132" s="46">
        <f t="shared" si="4"/>
        <v>0</v>
      </c>
    </row>
    <row r="133" spans="1:6" ht="38.25" x14ac:dyDescent="0.25">
      <c r="A133" s="42" t="s">
        <v>224</v>
      </c>
      <c r="B133" s="43" t="s">
        <v>225</v>
      </c>
      <c r="C133" s="44" t="s">
        <v>197</v>
      </c>
      <c r="D133" s="45">
        <v>2</v>
      </c>
      <c r="E133" s="67"/>
      <c r="F133" s="46">
        <f t="shared" si="4"/>
        <v>0</v>
      </c>
    </row>
    <row r="134" spans="1:6" x14ac:dyDescent="0.25">
      <c r="A134" s="42" t="s">
        <v>96</v>
      </c>
      <c r="B134" s="43" t="s">
        <v>226</v>
      </c>
      <c r="C134" s="44"/>
      <c r="D134" s="45"/>
      <c r="E134" s="67"/>
      <c r="F134" s="46">
        <f t="shared" si="4"/>
        <v>0</v>
      </c>
    </row>
    <row r="135" spans="1:6" x14ac:dyDescent="0.25">
      <c r="A135" s="42" t="s">
        <v>227</v>
      </c>
      <c r="B135" s="43" t="s">
        <v>228</v>
      </c>
      <c r="C135" s="44" t="s">
        <v>21</v>
      </c>
      <c r="D135" s="45">
        <v>553.79999999999995</v>
      </c>
      <c r="E135" s="67"/>
      <c r="F135" s="46">
        <f t="shared" si="4"/>
        <v>0</v>
      </c>
    </row>
    <row r="136" spans="1:6" ht="25.5" x14ac:dyDescent="0.25">
      <c r="A136" s="42" t="s">
        <v>229</v>
      </c>
      <c r="B136" s="43" t="s">
        <v>230</v>
      </c>
      <c r="C136" s="44" t="s">
        <v>166</v>
      </c>
      <c r="D136" s="45">
        <v>4</v>
      </c>
      <c r="E136" s="67"/>
      <c r="F136" s="46">
        <f t="shared" si="4"/>
        <v>0</v>
      </c>
    </row>
    <row r="137" spans="1:6" ht="51" x14ac:dyDescent="0.25">
      <c r="A137" s="42" t="s">
        <v>231</v>
      </c>
      <c r="B137" s="43" t="s">
        <v>232</v>
      </c>
      <c r="C137" s="44" t="s">
        <v>21</v>
      </c>
      <c r="D137" s="45">
        <v>405.88</v>
      </c>
      <c r="E137" s="67"/>
      <c r="F137" s="46">
        <f t="shared" si="4"/>
        <v>0</v>
      </c>
    </row>
    <row r="138" spans="1:6" x14ac:dyDescent="0.25">
      <c r="A138" s="42" t="s">
        <v>98</v>
      </c>
      <c r="B138" s="43" t="s">
        <v>233</v>
      </c>
      <c r="C138" s="44"/>
      <c r="D138" s="45"/>
      <c r="E138" s="67"/>
      <c r="F138" s="46">
        <f t="shared" si="4"/>
        <v>0</v>
      </c>
    </row>
    <row r="139" spans="1:6" x14ac:dyDescent="0.25">
      <c r="A139" s="42" t="s">
        <v>234</v>
      </c>
      <c r="B139" s="43" t="s">
        <v>235</v>
      </c>
      <c r="C139" s="44" t="s">
        <v>197</v>
      </c>
      <c r="D139" s="45">
        <v>862</v>
      </c>
      <c r="E139" s="67"/>
      <c r="F139" s="46">
        <f t="shared" si="4"/>
        <v>0</v>
      </c>
    </row>
    <row r="140" spans="1:6" ht="25.5" x14ac:dyDescent="0.25">
      <c r="A140" s="42" t="s">
        <v>236</v>
      </c>
      <c r="B140" s="43" t="s">
        <v>237</v>
      </c>
      <c r="C140" s="44" t="s">
        <v>238</v>
      </c>
      <c r="D140" s="45">
        <v>467.69</v>
      </c>
      <c r="E140" s="67"/>
      <c r="F140" s="46">
        <f t="shared" si="4"/>
        <v>0</v>
      </c>
    </row>
    <row r="141" spans="1:6" s="48" customFormat="1" x14ac:dyDescent="0.25">
      <c r="A141" s="37" t="s">
        <v>239</v>
      </c>
      <c r="B141" s="38" t="s">
        <v>240</v>
      </c>
      <c r="C141" s="37"/>
      <c r="D141" s="39"/>
      <c r="E141" s="68"/>
      <c r="F141" s="40">
        <f>SUM(F142:F145)</f>
        <v>0</v>
      </c>
    </row>
    <row r="142" spans="1:6" x14ac:dyDescent="0.25">
      <c r="A142" s="42" t="s">
        <v>107</v>
      </c>
      <c r="B142" s="43" t="s">
        <v>241</v>
      </c>
      <c r="C142" s="44" t="s">
        <v>242</v>
      </c>
      <c r="D142" s="45">
        <v>1200</v>
      </c>
      <c r="E142" s="67"/>
      <c r="F142" s="46">
        <f t="shared" ref="F142:F145" si="5">D142*E142</f>
        <v>0</v>
      </c>
    </row>
    <row r="143" spans="1:6" x14ac:dyDescent="0.25">
      <c r="A143" s="42" t="s">
        <v>109</v>
      </c>
      <c r="B143" s="43" t="s">
        <v>243</v>
      </c>
      <c r="C143" s="44" t="s">
        <v>244</v>
      </c>
      <c r="D143" s="45">
        <v>24</v>
      </c>
      <c r="E143" s="67"/>
      <c r="F143" s="46">
        <f t="shared" si="5"/>
        <v>0</v>
      </c>
    </row>
    <row r="144" spans="1:6" ht="25.5" x14ac:dyDescent="0.25">
      <c r="A144" s="42" t="s">
        <v>111</v>
      </c>
      <c r="B144" s="43" t="s">
        <v>245</v>
      </c>
      <c r="C144" s="44" t="s">
        <v>242</v>
      </c>
      <c r="D144" s="45">
        <v>1200</v>
      </c>
      <c r="E144" s="67"/>
      <c r="F144" s="46">
        <f t="shared" si="5"/>
        <v>0</v>
      </c>
    </row>
    <row r="145" spans="1:6" ht="25.5" x14ac:dyDescent="0.25">
      <c r="A145" s="42" t="s">
        <v>113</v>
      </c>
      <c r="B145" s="43" t="s">
        <v>246</v>
      </c>
      <c r="C145" s="44" t="s">
        <v>247</v>
      </c>
      <c r="D145" s="45">
        <v>4565</v>
      </c>
      <c r="E145" s="67"/>
      <c r="F145" s="46">
        <f t="shared" si="5"/>
        <v>0</v>
      </c>
    </row>
    <row r="146" spans="1:6" s="48" customFormat="1" x14ac:dyDescent="0.25">
      <c r="A146" s="37" t="s">
        <v>248</v>
      </c>
      <c r="B146" s="38" t="s">
        <v>249</v>
      </c>
      <c r="C146" s="37"/>
      <c r="D146" s="39"/>
      <c r="E146" s="68"/>
      <c r="F146" s="40">
        <f>SUM(F147:F159)</f>
        <v>0</v>
      </c>
    </row>
    <row r="147" spans="1:6" x14ac:dyDescent="0.25">
      <c r="A147" s="42" t="s">
        <v>116</v>
      </c>
      <c r="B147" s="43" t="s">
        <v>250</v>
      </c>
      <c r="C147" s="44"/>
      <c r="D147" s="45"/>
      <c r="E147" s="67"/>
      <c r="F147" s="46">
        <f t="shared" ref="F147:F159" si="6">D147*E147</f>
        <v>0</v>
      </c>
    </row>
    <row r="148" spans="1:6" ht="25.5" x14ac:dyDescent="0.25">
      <c r="A148" s="42" t="s">
        <v>118</v>
      </c>
      <c r="B148" s="43" t="s">
        <v>251</v>
      </c>
      <c r="C148" s="44" t="s">
        <v>247</v>
      </c>
      <c r="D148" s="45">
        <v>66.38</v>
      </c>
      <c r="E148" s="67"/>
      <c r="F148" s="46">
        <f t="shared" si="6"/>
        <v>0</v>
      </c>
    </row>
    <row r="149" spans="1:6" x14ac:dyDescent="0.25">
      <c r="A149" s="42" t="s">
        <v>120</v>
      </c>
      <c r="B149" s="43" t="s">
        <v>252</v>
      </c>
      <c r="C149" s="44" t="s">
        <v>215</v>
      </c>
      <c r="D149" s="45">
        <v>5.36</v>
      </c>
      <c r="E149" s="67"/>
      <c r="F149" s="46">
        <f t="shared" si="6"/>
        <v>0</v>
      </c>
    </row>
    <row r="150" spans="1:6" ht="25.5" x14ac:dyDescent="0.25">
      <c r="A150" s="42" t="s">
        <v>122</v>
      </c>
      <c r="B150" s="43" t="s">
        <v>253</v>
      </c>
      <c r="C150" s="44" t="s">
        <v>21</v>
      </c>
      <c r="D150" s="45">
        <v>7.14</v>
      </c>
      <c r="E150" s="67"/>
      <c r="F150" s="46">
        <f t="shared" si="6"/>
        <v>0</v>
      </c>
    </row>
    <row r="151" spans="1:6" x14ac:dyDescent="0.25">
      <c r="A151" s="42" t="s">
        <v>128</v>
      </c>
      <c r="B151" s="43" t="s">
        <v>254</v>
      </c>
      <c r="C151" s="44"/>
      <c r="D151" s="45"/>
      <c r="E151" s="67"/>
      <c r="F151" s="46">
        <f t="shared" si="6"/>
        <v>0</v>
      </c>
    </row>
    <row r="152" spans="1:6" x14ac:dyDescent="0.25">
      <c r="A152" s="42" t="s">
        <v>130</v>
      </c>
      <c r="B152" s="43" t="s">
        <v>255</v>
      </c>
      <c r="C152" s="44" t="s">
        <v>44</v>
      </c>
      <c r="D152" s="45">
        <v>862</v>
      </c>
      <c r="E152" s="67"/>
      <c r="F152" s="46">
        <f t="shared" si="6"/>
        <v>0</v>
      </c>
    </row>
    <row r="153" spans="1:6" ht="38.25" x14ac:dyDescent="0.25">
      <c r="A153" s="42" t="s">
        <v>131</v>
      </c>
      <c r="B153" s="43" t="s">
        <v>256</v>
      </c>
      <c r="C153" s="44" t="s">
        <v>44</v>
      </c>
      <c r="D153" s="45">
        <v>862</v>
      </c>
      <c r="E153" s="67"/>
      <c r="F153" s="46">
        <f t="shared" si="6"/>
        <v>0</v>
      </c>
    </row>
    <row r="154" spans="1:6" x14ac:dyDescent="0.25">
      <c r="A154" s="42" t="s">
        <v>257</v>
      </c>
      <c r="B154" s="43" t="s">
        <v>258</v>
      </c>
      <c r="C154" s="44"/>
      <c r="D154" s="45"/>
      <c r="E154" s="67"/>
      <c r="F154" s="46">
        <f t="shared" si="6"/>
        <v>0</v>
      </c>
    </row>
    <row r="155" spans="1:6" ht="25.5" x14ac:dyDescent="0.25">
      <c r="A155" s="42" t="s">
        <v>259</v>
      </c>
      <c r="B155" s="43" t="s">
        <v>260</v>
      </c>
      <c r="C155" s="44" t="s">
        <v>21</v>
      </c>
      <c r="D155" s="45">
        <v>1163.0999999999999</v>
      </c>
      <c r="E155" s="67"/>
      <c r="F155" s="46">
        <f t="shared" si="6"/>
        <v>0</v>
      </c>
    </row>
    <row r="156" spans="1:6" x14ac:dyDescent="0.25">
      <c r="A156" s="42" t="s">
        <v>261</v>
      </c>
      <c r="B156" s="43" t="s">
        <v>262</v>
      </c>
      <c r="C156" s="44" t="s">
        <v>21</v>
      </c>
      <c r="D156" s="45">
        <v>1163.0999999999999</v>
      </c>
      <c r="E156" s="67"/>
      <c r="F156" s="46">
        <f t="shared" si="6"/>
        <v>0</v>
      </c>
    </row>
    <row r="157" spans="1:6" ht="29.25" customHeight="1" x14ac:dyDescent="0.25">
      <c r="A157" s="42" t="s">
        <v>263</v>
      </c>
      <c r="B157" s="43" t="s">
        <v>264</v>
      </c>
      <c r="C157" s="44" t="s">
        <v>160</v>
      </c>
      <c r="D157" s="45">
        <v>1</v>
      </c>
      <c r="E157" s="67"/>
      <c r="F157" s="46">
        <f t="shared" si="6"/>
        <v>0</v>
      </c>
    </row>
    <row r="158" spans="1:6" ht="25.5" x14ac:dyDescent="0.25">
      <c r="A158" s="42" t="s">
        <v>265</v>
      </c>
      <c r="B158" s="43" t="s">
        <v>266</v>
      </c>
      <c r="C158" s="44" t="s">
        <v>146</v>
      </c>
      <c r="D158" s="45">
        <v>66.38</v>
      </c>
      <c r="E158" s="67"/>
      <c r="F158" s="46">
        <f t="shared" si="6"/>
        <v>0</v>
      </c>
    </row>
    <row r="159" spans="1:6" ht="25.5" x14ac:dyDescent="0.25">
      <c r="A159" s="42" t="s">
        <v>267</v>
      </c>
      <c r="B159" s="43" t="s">
        <v>268</v>
      </c>
      <c r="C159" s="44" t="s">
        <v>146</v>
      </c>
      <c r="D159" s="45">
        <v>66.38</v>
      </c>
      <c r="E159" s="67"/>
      <c r="F159" s="46">
        <f t="shared" si="6"/>
        <v>0</v>
      </c>
    </row>
    <row r="160" spans="1:6" s="48" customFormat="1" x14ac:dyDescent="0.25">
      <c r="A160" s="37" t="s">
        <v>269</v>
      </c>
      <c r="B160" s="38" t="s">
        <v>270</v>
      </c>
      <c r="C160" s="37"/>
      <c r="D160" s="39"/>
      <c r="E160" s="68"/>
      <c r="F160" s="40">
        <f>SUM(F161:F172)</f>
        <v>0</v>
      </c>
    </row>
    <row r="161" spans="1:6" x14ac:dyDescent="0.25">
      <c r="A161" s="42" t="s">
        <v>144</v>
      </c>
      <c r="B161" s="43" t="s">
        <v>271</v>
      </c>
      <c r="C161" s="44"/>
      <c r="D161" s="45"/>
      <c r="E161" s="67"/>
      <c r="F161" s="46">
        <f t="shared" ref="F161:F172" si="7">D161*E161</f>
        <v>0</v>
      </c>
    </row>
    <row r="162" spans="1:6" ht="25.5" x14ac:dyDescent="0.25">
      <c r="A162" s="42" t="s">
        <v>272</v>
      </c>
      <c r="B162" s="43" t="s">
        <v>273</v>
      </c>
      <c r="C162" s="44" t="s">
        <v>247</v>
      </c>
      <c r="D162" s="45">
        <v>66.38</v>
      </c>
      <c r="E162" s="67"/>
      <c r="F162" s="46">
        <f t="shared" si="7"/>
        <v>0</v>
      </c>
    </row>
    <row r="163" spans="1:6" x14ac:dyDescent="0.25">
      <c r="A163" s="42" t="s">
        <v>274</v>
      </c>
      <c r="B163" s="43" t="s">
        <v>275</v>
      </c>
      <c r="C163" s="44" t="s">
        <v>21</v>
      </c>
      <c r="D163" s="45">
        <v>1163.0999999999999</v>
      </c>
      <c r="E163" s="67"/>
      <c r="F163" s="46">
        <f t="shared" si="7"/>
        <v>0</v>
      </c>
    </row>
    <row r="164" spans="1:6" x14ac:dyDescent="0.25">
      <c r="A164" s="42" t="s">
        <v>276</v>
      </c>
      <c r="B164" s="43" t="s">
        <v>277</v>
      </c>
      <c r="C164" s="44" t="s">
        <v>146</v>
      </c>
      <c r="D164" s="45">
        <v>32</v>
      </c>
      <c r="E164" s="67"/>
      <c r="F164" s="46">
        <f t="shared" si="7"/>
        <v>0</v>
      </c>
    </row>
    <row r="165" spans="1:6" ht="25.5" x14ac:dyDescent="0.25">
      <c r="A165" s="42" t="s">
        <v>278</v>
      </c>
      <c r="B165" s="43" t="s">
        <v>279</v>
      </c>
      <c r="C165" s="44" t="s">
        <v>146</v>
      </c>
      <c r="D165" s="45">
        <v>32</v>
      </c>
      <c r="E165" s="67"/>
      <c r="F165" s="46">
        <f t="shared" si="7"/>
        <v>0</v>
      </c>
    </row>
    <row r="166" spans="1:6" ht="38.25" x14ac:dyDescent="0.25">
      <c r="A166" s="42" t="s">
        <v>280</v>
      </c>
      <c r="B166" s="43" t="s">
        <v>281</v>
      </c>
      <c r="C166" s="44" t="s">
        <v>21</v>
      </c>
      <c r="D166" s="45">
        <v>1163.0999999999999</v>
      </c>
      <c r="E166" s="67"/>
      <c r="F166" s="46">
        <f t="shared" si="7"/>
        <v>0</v>
      </c>
    </row>
    <row r="167" spans="1:6" x14ac:dyDescent="0.25">
      <c r="A167" s="42" t="s">
        <v>282</v>
      </c>
      <c r="B167" s="43" t="s">
        <v>283</v>
      </c>
      <c r="C167" s="44" t="s">
        <v>194</v>
      </c>
      <c r="D167" s="45">
        <v>115</v>
      </c>
      <c r="E167" s="67"/>
      <c r="F167" s="46">
        <f t="shared" si="7"/>
        <v>0</v>
      </c>
    </row>
    <row r="168" spans="1:6" ht="25.5" x14ac:dyDescent="0.25">
      <c r="A168" s="42" t="s">
        <v>284</v>
      </c>
      <c r="B168" s="43" t="s">
        <v>285</v>
      </c>
      <c r="C168" s="44" t="s">
        <v>44</v>
      </c>
      <c r="D168" s="45">
        <v>12</v>
      </c>
      <c r="E168" s="67"/>
      <c r="F168" s="46">
        <f t="shared" si="7"/>
        <v>0</v>
      </c>
    </row>
    <row r="169" spans="1:6" ht="25.5" x14ac:dyDescent="0.25">
      <c r="A169" s="42" t="s">
        <v>286</v>
      </c>
      <c r="B169" s="43" t="s">
        <v>287</v>
      </c>
      <c r="C169" s="44" t="s">
        <v>44</v>
      </c>
      <c r="D169" s="45">
        <v>6</v>
      </c>
      <c r="E169" s="67"/>
      <c r="F169" s="46">
        <f t="shared" si="7"/>
        <v>0</v>
      </c>
    </row>
    <row r="170" spans="1:6" ht="25.5" x14ac:dyDescent="0.25">
      <c r="A170" s="42" t="s">
        <v>288</v>
      </c>
      <c r="B170" s="43" t="s">
        <v>289</v>
      </c>
      <c r="C170" s="44" t="s">
        <v>44</v>
      </c>
      <c r="D170" s="45">
        <v>40</v>
      </c>
      <c r="E170" s="67"/>
      <c r="F170" s="46">
        <f t="shared" si="7"/>
        <v>0</v>
      </c>
    </row>
    <row r="171" spans="1:6" ht="25.5" x14ac:dyDescent="0.25">
      <c r="A171" s="42" t="s">
        <v>290</v>
      </c>
      <c r="B171" s="43" t="s">
        <v>291</v>
      </c>
      <c r="C171" s="44" t="s">
        <v>44</v>
      </c>
      <c r="D171" s="45">
        <v>34</v>
      </c>
      <c r="E171" s="67"/>
      <c r="F171" s="46">
        <f t="shared" si="7"/>
        <v>0</v>
      </c>
    </row>
    <row r="172" spans="1:6" ht="38.25" x14ac:dyDescent="0.25">
      <c r="A172" s="42" t="s">
        <v>292</v>
      </c>
      <c r="B172" s="43" t="s">
        <v>293</v>
      </c>
      <c r="C172" s="44" t="s">
        <v>215</v>
      </c>
      <c r="D172" s="45">
        <v>222.99</v>
      </c>
      <c r="E172" s="67"/>
      <c r="F172" s="46">
        <f t="shared" si="7"/>
        <v>0</v>
      </c>
    </row>
    <row r="173" spans="1:6" s="48" customFormat="1" x14ac:dyDescent="0.25">
      <c r="A173" s="37" t="s">
        <v>294</v>
      </c>
      <c r="B173" s="38" t="s">
        <v>295</v>
      </c>
      <c r="C173" s="37"/>
      <c r="D173" s="39"/>
      <c r="E173" s="68"/>
      <c r="F173" s="40">
        <f>SUM(F174:F189)</f>
        <v>0</v>
      </c>
    </row>
    <row r="174" spans="1:6" x14ac:dyDescent="0.25">
      <c r="A174" s="42" t="s">
        <v>296</v>
      </c>
      <c r="B174" s="43" t="s">
        <v>297</v>
      </c>
      <c r="C174" s="44"/>
      <c r="D174" s="45"/>
      <c r="E174" s="67"/>
      <c r="F174" s="46">
        <f t="shared" ref="F174:F189" si="8">D174*E174</f>
        <v>0</v>
      </c>
    </row>
    <row r="175" spans="1:6" ht="25.5" x14ac:dyDescent="0.25">
      <c r="A175" s="42" t="s">
        <v>298</v>
      </c>
      <c r="B175" s="43" t="s">
        <v>299</v>
      </c>
      <c r="C175" s="44" t="s">
        <v>238</v>
      </c>
      <c r="D175" s="45">
        <v>780</v>
      </c>
      <c r="E175" s="67"/>
      <c r="F175" s="46">
        <f t="shared" si="8"/>
        <v>0</v>
      </c>
    </row>
    <row r="176" spans="1:6" ht="25.5" x14ac:dyDescent="0.25">
      <c r="A176" s="42" t="s">
        <v>300</v>
      </c>
      <c r="B176" s="43" t="s">
        <v>301</v>
      </c>
      <c r="C176" s="44" t="s">
        <v>238</v>
      </c>
      <c r="D176" s="45">
        <v>252</v>
      </c>
      <c r="E176" s="67"/>
      <c r="F176" s="46">
        <f t="shared" si="8"/>
        <v>0</v>
      </c>
    </row>
    <row r="177" spans="1:6" x14ac:dyDescent="0.25">
      <c r="A177" s="42" t="s">
        <v>302</v>
      </c>
      <c r="B177" s="43" t="s">
        <v>303</v>
      </c>
      <c r="C177" s="44"/>
      <c r="D177" s="45"/>
      <c r="E177" s="67"/>
      <c r="F177" s="46">
        <f t="shared" si="8"/>
        <v>0</v>
      </c>
    </row>
    <row r="178" spans="1:6" ht="25.5" x14ac:dyDescent="0.25">
      <c r="A178" s="42" t="s">
        <v>304</v>
      </c>
      <c r="B178" s="43" t="s">
        <v>305</v>
      </c>
      <c r="C178" s="44" t="s">
        <v>194</v>
      </c>
      <c r="D178" s="45">
        <v>187.39</v>
      </c>
      <c r="E178" s="67"/>
      <c r="F178" s="46">
        <f t="shared" si="8"/>
        <v>0</v>
      </c>
    </row>
    <row r="179" spans="1:6" x14ac:dyDescent="0.25">
      <c r="A179" s="42" t="s">
        <v>306</v>
      </c>
      <c r="B179" s="43" t="s">
        <v>307</v>
      </c>
      <c r="C179" s="44" t="s">
        <v>44</v>
      </c>
      <c r="D179" s="45">
        <v>9</v>
      </c>
      <c r="E179" s="67"/>
      <c r="F179" s="46">
        <f t="shared" si="8"/>
        <v>0</v>
      </c>
    </row>
    <row r="180" spans="1:6" x14ac:dyDescent="0.25">
      <c r="A180" s="42" t="s">
        <v>308</v>
      </c>
      <c r="B180" s="43" t="s">
        <v>309</v>
      </c>
      <c r="C180" s="44" t="s">
        <v>238</v>
      </c>
      <c r="D180" s="45">
        <v>59.65</v>
      </c>
      <c r="E180" s="67"/>
      <c r="F180" s="46">
        <f t="shared" si="8"/>
        <v>0</v>
      </c>
    </row>
    <row r="181" spans="1:6" x14ac:dyDescent="0.25">
      <c r="A181" s="42" t="s">
        <v>310</v>
      </c>
      <c r="B181" s="43" t="s">
        <v>311</v>
      </c>
      <c r="C181" s="44" t="s">
        <v>238</v>
      </c>
      <c r="D181" s="45">
        <v>59.65</v>
      </c>
      <c r="E181" s="67"/>
      <c r="F181" s="46">
        <f t="shared" si="8"/>
        <v>0</v>
      </c>
    </row>
    <row r="182" spans="1:6" ht="38.25" x14ac:dyDescent="0.25">
      <c r="A182" s="42" t="s">
        <v>312</v>
      </c>
      <c r="B182" s="43" t="s">
        <v>313</v>
      </c>
      <c r="C182" s="44" t="s">
        <v>160</v>
      </c>
      <c r="D182" s="45">
        <v>1</v>
      </c>
      <c r="E182" s="67"/>
      <c r="F182" s="46">
        <f t="shared" si="8"/>
        <v>0</v>
      </c>
    </row>
    <row r="183" spans="1:6" ht="25.5" x14ac:dyDescent="0.25">
      <c r="A183" s="42" t="s">
        <v>314</v>
      </c>
      <c r="B183" s="43" t="s">
        <v>315</v>
      </c>
      <c r="C183" s="44" t="s">
        <v>238</v>
      </c>
      <c r="D183" s="45">
        <v>260</v>
      </c>
      <c r="E183" s="67"/>
      <c r="F183" s="46">
        <f t="shared" si="8"/>
        <v>0</v>
      </c>
    </row>
    <row r="184" spans="1:6" ht="25.5" x14ac:dyDescent="0.25">
      <c r="A184" s="42" t="s">
        <v>316</v>
      </c>
      <c r="B184" s="43" t="s">
        <v>317</v>
      </c>
      <c r="C184" s="44" t="s">
        <v>238</v>
      </c>
      <c r="D184" s="45">
        <v>37.020000000000003</v>
      </c>
      <c r="E184" s="67"/>
      <c r="F184" s="46">
        <f t="shared" si="8"/>
        <v>0</v>
      </c>
    </row>
    <row r="185" spans="1:6" ht="25.5" x14ac:dyDescent="0.25">
      <c r="A185" s="42" t="s">
        <v>318</v>
      </c>
      <c r="B185" s="43" t="s">
        <v>319</v>
      </c>
      <c r="C185" s="44" t="s">
        <v>238</v>
      </c>
      <c r="D185" s="45">
        <v>37.020000000000003</v>
      </c>
      <c r="E185" s="67"/>
      <c r="F185" s="46">
        <f t="shared" si="8"/>
        <v>0</v>
      </c>
    </row>
    <row r="186" spans="1:6" ht="25.5" x14ac:dyDescent="0.25">
      <c r="A186" s="42" t="s">
        <v>320</v>
      </c>
      <c r="B186" s="43" t="s">
        <v>321</v>
      </c>
      <c r="C186" s="44" t="s">
        <v>44</v>
      </c>
      <c r="D186" s="45">
        <v>32</v>
      </c>
      <c r="E186" s="67"/>
      <c r="F186" s="46">
        <f t="shared" si="8"/>
        <v>0</v>
      </c>
    </row>
    <row r="187" spans="1:6" ht="25.5" x14ac:dyDescent="0.25">
      <c r="A187" s="42" t="s">
        <v>322</v>
      </c>
      <c r="B187" s="43" t="s">
        <v>323</v>
      </c>
      <c r="C187" s="44" t="s">
        <v>44</v>
      </c>
      <c r="D187" s="45">
        <v>126</v>
      </c>
      <c r="E187" s="67"/>
      <c r="F187" s="46">
        <f t="shared" si="8"/>
        <v>0</v>
      </c>
    </row>
    <row r="188" spans="1:6" x14ac:dyDescent="0.25">
      <c r="A188" s="42" t="s">
        <v>324</v>
      </c>
      <c r="B188" s="43" t="s">
        <v>325</v>
      </c>
      <c r="C188" s="44" t="s">
        <v>44</v>
      </c>
      <c r="D188" s="45">
        <v>126</v>
      </c>
      <c r="E188" s="67"/>
      <c r="F188" s="46">
        <f t="shared" si="8"/>
        <v>0</v>
      </c>
    </row>
    <row r="189" spans="1:6" x14ac:dyDescent="0.25">
      <c r="A189" s="42" t="s">
        <v>326</v>
      </c>
      <c r="B189" s="43" t="s">
        <v>307</v>
      </c>
      <c r="C189" s="44" t="s">
        <v>44</v>
      </c>
      <c r="D189" s="45">
        <v>2</v>
      </c>
      <c r="E189" s="67"/>
      <c r="F189" s="46">
        <f t="shared" si="8"/>
        <v>0</v>
      </c>
    </row>
    <row r="190" spans="1:6" s="48" customFormat="1" x14ac:dyDescent="0.25">
      <c r="A190" s="37" t="s">
        <v>327</v>
      </c>
      <c r="B190" s="38" t="s">
        <v>328</v>
      </c>
      <c r="C190" s="37"/>
      <c r="D190" s="39"/>
      <c r="E190" s="68"/>
      <c r="F190" s="40">
        <f>SUM(F191:F192)</f>
        <v>0</v>
      </c>
    </row>
    <row r="191" spans="1:6" x14ac:dyDescent="0.25">
      <c r="A191" s="42" t="s">
        <v>329</v>
      </c>
      <c r="B191" s="43" t="s">
        <v>330</v>
      </c>
      <c r="C191" s="44"/>
      <c r="D191" s="45"/>
      <c r="E191" s="67"/>
      <c r="F191" s="46">
        <f t="shared" ref="F191:F192" si="9">D191*E191</f>
        <v>0</v>
      </c>
    </row>
    <row r="192" spans="1:6" x14ac:dyDescent="0.25">
      <c r="A192" s="42" t="s">
        <v>331</v>
      </c>
      <c r="B192" s="43" t="s">
        <v>332</v>
      </c>
      <c r="C192" s="44" t="s">
        <v>160</v>
      </c>
      <c r="D192" s="45">
        <v>1</v>
      </c>
      <c r="E192" s="67"/>
      <c r="F192" s="46">
        <f t="shared" si="9"/>
        <v>0</v>
      </c>
    </row>
    <row r="193" spans="1:6" s="48" customFormat="1" x14ac:dyDescent="0.25">
      <c r="A193" s="37" t="s">
        <v>333</v>
      </c>
      <c r="B193" s="38" t="s">
        <v>334</v>
      </c>
      <c r="C193" s="37"/>
      <c r="D193" s="39"/>
      <c r="E193" s="68"/>
      <c r="F193" s="40">
        <f>SUM(F194:F207)</f>
        <v>0</v>
      </c>
    </row>
    <row r="194" spans="1:6" x14ac:dyDescent="0.25">
      <c r="A194" s="42" t="s">
        <v>335</v>
      </c>
      <c r="B194" s="43" t="s">
        <v>336</v>
      </c>
      <c r="C194" s="44"/>
      <c r="D194" s="45"/>
      <c r="E194" s="67"/>
      <c r="F194" s="46">
        <f t="shared" ref="F194:F207" si="10">D194*E194</f>
        <v>0</v>
      </c>
    </row>
    <row r="195" spans="1:6" ht="38.25" x14ac:dyDescent="0.25">
      <c r="A195" s="42" t="s">
        <v>337</v>
      </c>
      <c r="B195" s="43" t="s">
        <v>338</v>
      </c>
      <c r="C195" s="44" t="s">
        <v>44</v>
      </c>
      <c r="D195" s="45">
        <v>217</v>
      </c>
      <c r="E195" s="67"/>
      <c r="F195" s="46">
        <f t="shared" si="10"/>
        <v>0</v>
      </c>
    </row>
    <row r="196" spans="1:6" ht="38.25" x14ac:dyDescent="0.25">
      <c r="A196" s="42" t="s">
        <v>339</v>
      </c>
      <c r="B196" s="43" t="s">
        <v>340</v>
      </c>
      <c r="C196" s="44" t="s">
        <v>44</v>
      </c>
      <c r="D196" s="45">
        <v>208</v>
      </c>
      <c r="E196" s="67"/>
      <c r="F196" s="46">
        <f t="shared" si="10"/>
        <v>0</v>
      </c>
    </row>
    <row r="197" spans="1:6" ht="38.25" x14ac:dyDescent="0.25">
      <c r="A197" s="42" t="s">
        <v>341</v>
      </c>
      <c r="B197" s="43" t="s">
        <v>342</v>
      </c>
      <c r="C197" s="44" t="s">
        <v>44</v>
      </c>
      <c r="D197" s="45">
        <v>173</v>
      </c>
      <c r="E197" s="67"/>
      <c r="F197" s="46">
        <f t="shared" si="10"/>
        <v>0</v>
      </c>
    </row>
    <row r="198" spans="1:6" ht="38.25" x14ac:dyDescent="0.25">
      <c r="A198" s="42" t="s">
        <v>343</v>
      </c>
      <c r="B198" s="43" t="s">
        <v>344</v>
      </c>
      <c r="C198" s="44" t="s">
        <v>44</v>
      </c>
      <c r="D198" s="45">
        <v>186</v>
      </c>
      <c r="E198" s="67"/>
      <c r="F198" s="46">
        <f t="shared" si="10"/>
        <v>0</v>
      </c>
    </row>
    <row r="199" spans="1:6" ht="38.25" x14ac:dyDescent="0.25">
      <c r="A199" s="42" t="s">
        <v>345</v>
      </c>
      <c r="B199" s="43" t="s">
        <v>346</v>
      </c>
      <c r="C199" s="44" t="s">
        <v>44</v>
      </c>
      <c r="D199" s="45">
        <v>33</v>
      </c>
      <c r="E199" s="67"/>
      <c r="F199" s="46">
        <f t="shared" si="10"/>
        <v>0</v>
      </c>
    </row>
    <row r="200" spans="1:6" ht="38.25" x14ac:dyDescent="0.25">
      <c r="A200" s="42" t="s">
        <v>347</v>
      </c>
      <c r="B200" s="43" t="s">
        <v>348</v>
      </c>
      <c r="C200" s="44" t="s">
        <v>44</v>
      </c>
      <c r="D200" s="45">
        <v>9</v>
      </c>
      <c r="E200" s="67"/>
      <c r="F200" s="46">
        <f t="shared" si="10"/>
        <v>0</v>
      </c>
    </row>
    <row r="201" spans="1:6" ht="38.25" x14ac:dyDescent="0.25">
      <c r="A201" s="42" t="s">
        <v>349</v>
      </c>
      <c r="B201" s="43" t="s">
        <v>350</v>
      </c>
      <c r="C201" s="44" t="s">
        <v>44</v>
      </c>
      <c r="D201" s="45">
        <v>9</v>
      </c>
      <c r="E201" s="67"/>
      <c r="F201" s="46">
        <f t="shared" si="10"/>
        <v>0</v>
      </c>
    </row>
    <row r="202" spans="1:6" x14ac:dyDescent="0.25">
      <c r="A202" s="42" t="s">
        <v>351</v>
      </c>
      <c r="B202" s="43" t="s">
        <v>352</v>
      </c>
      <c r="C202" s="44" t="s">
        <v>44</v>
      </c>
      <c r="D202" s="45">
        <v>843</v>
      </c>
      <c r="E202" s="67"/>
      <c r="F202" s="46">
        <f t="shared" si="10"/>
        <v>0</v>
      </c>
    </row>
    <row r="203" spans="1:6" x14ac:dyDescent="0.25">
      <c r="A203" s="42" t="s">
        <v>353</v>
      </c>
      <c r="B203" s="43" t="s">
        <v>354</v>
      </c>
      <c r="C203" s="44" t="s">
        <v>44</v>
      </c>
      <c r="D203" s="45">
        <v>133</v>
      </c>
      <c r="E203" s="67"/>
      <c r="F203" s="46">
        <f t="shared" si="10"/>
        <v>0</v>
      </c>
    </row>
    <row r="204" spans="1:6" x14ac:dyDescent="0.25">
      <c r="A204" s="42" t="s">
        <v>355</v>
      </c>
      <c r="B204" s="43" t="s">
        <v>356</v>
      </c>
      <c r="C204" s="44" t="s">
        <v>44</v>
      </c>
      <c r="D204" s="45">
        <v>843</v>
      </c>
      <c r="E204" s="67"/>
      <c r="F204" s="46">
        <f t="shared" si="10"/>
        <v>0</v>
      </c>
    </row>
    <row r="205" spans="1:6" x14ac:dyDescent="0.25">
      <c r="A205" s="42" t="s">
        <v>357</v>
      </c>
      <c r="B205" s="43" t="s">
        <v>358</v>
      </c>
      <c r="C205" s="44" t="s">
        <v>160</v>
      </c>
      <c r="D205" s="45">
        <v>2</v>
      </c>
      <c r="E205" s="67"/>
      <c r="F205" s="46">
        <f t="shared" si="10"/>
        <v>0</v>
      </c>
    </row>
    <row r="206" spans="1:6" ht="25.5" x14ac:dyDescent="0.25">
      <c r="A206" s="42" t="s">
        <v>359</v>
      </c>
      <c r="B206" s="43" t="s">
        <v>360</v>
      </c>
      <c r="C206" s="44" t="s">
        <v>160</v>
      </c>
      <c r="D206" s="45">
        <v>843</v>
      </c>
      <c r="E206" s="67"/>
      <c r="F206" s="46">
        <f t="shared" si="10"/>
        <v>0</v>
      </c>
    </row>
    <row r="207" spans="1:6" x14ac:dyDescent="0.25">
      <c r="A207" s="42" t="s">
        <v>361</v>
      </c>
      <c r="B207" s="43" t="s">
        <v>362</v>
      </c>
      <c r="C207" s="44" t="s">
        <v>238</v>
      </c>
      <c r="D207" s="45">
        <v>115</v>
      </c>
      <c r="E207" s="67"/>
      <c r="F207" s="46">
        <f t="shared" si="10"/>
        <v>0</v>
      </c>
    </row>
    <row r="208" spans="1:6" s="48" customFormat="1" x14ac:dyDescent="0.25">
      <c r="A208" s="37" t="s">
        <v>363</v>
      </c>
      <c r="B208" s="38" t="s">
        <v>364</v>
      </c>
      <c r="C208" s="37"/>
      <c r="D208" s="39"/>
      <c r="E208" s="68"/>
      <c r="F208" s="40">
        <f>SUM(F209:F222)</f>
        <v>0</v>
      </c>
    </row>
    <row r="209" spans="1:6" x14ac:dyDescent="0.25">
      <c r="A209" s="42" t="s">
        <v>365</v>
      </c>
      <c r="B209" s="43" t="s">
        <v>366</v>
      </c>
      <c r="C209" s="44"/>
      <c r="D209" s="45"/>
      <c r="E209" s="67"/>
      <c r="F209" s="46">
        <f t="shared" ref="F209:F222" si="11">D209*E209</f>
        <v>0</v>
      </c>
    </row>
    <row r="210" spans="1:6" ht="25.5" x14ac:dyDescent="0.25">
      <c r="A210" s="42" t="s">
        <v>367</v>
      </c>
      <c r="B210" s="43" t="s">
        <v>368</v>
      </c>
      <c r="C210" s="44" t="s">
        <v>21</v>
      </c>
      <c r="D210" s="45">
        <v>1263.0999999999999</v>
      </c>
      <c r="E210" s="67"/>
      <c r="F210" s="46">
        <f t="shared" si="11"/>
        <v>0</v>
      </c>
    </row>
    <row r="211" spans="1:6" x14ac:dyDescent="0.25">
      <c r="A211" s="42" t="s">
        <v>369</v>
      </c>
      <c r="B211" s="43" t="s">
        <v>370</v>
      </c>
      <c r="C211" s="44" t="s">
        <v>160</v>
      </c>
      <c r="D211" s="45">
        <v>1</v>
      </c>
      <c r="E211" s="67"/>
      <c r="F211" s="46">
        <f t="shared" si="11"/>
        <v>0</v>
      </c>
    </row>
    <row r="212" spans="1:6" x14ac:dyDescent="0.25">
      <c r="A212" s="42" t="s">
        <v>371</v>
      </c>
      <c r="B212" s="43" t="s">
        <v>372</v>
      </c>
      <c r="C212" s="44"/>
      <c r="D212" s="45"/>
      <c r="E212" s="67"/>
      <c r="F212" s="46">
        <f t="shared" si="11"/>
        <v>0</v>
      </c>
    </row>
    <row r="213" spans="1:6" ht="25.5" x14ac:dyDescent="0.25">
      <c r="A213" s="42" t="s">
        <v>373</v>
      </c>
      <c r="B213" s="43" t="s">
        <v>374</v>
      </c>
      <c r="C213" s="44" t="s">
        <v>21</v>
      </c>
      <c r="D213" s="45">
        <v>8.14</v>
      </c>
      <c r="E213" s="67"/>
      <c r="F213" s="46">
        <f t="shared" si="11"/>
        <v>0</v>
      </c>
    </row>
    <row r="214" spans="1:6" x14ac:dyDescent="0.25">
      <c r="A214" s="42" t="s">
        <v>375</v>
      </c>
      <c r="B214" s="43" t="s">
        <v>376</v>
      </c>
      <c r="C214" s="44"/>
      <c r="D214" s="45"/>
      <c r="E214" s="67"/>
      <c r="F214" s="46">
        <f t="shared" si="11"/>
        <v>0</v>
      </c>
    </row>
    <row r="215" spans="1:6" ht="25.5" x14ac:dyDescent="0.25">
      <c r="A215" s="42" t="s">
        <v>377</v>
      </c>
      <c r="B215" s="43" t="s">
        <v>378</v>
      </c>
      <c r="C215" s="44" t="s">
        <v>160</v>
      </c>
      <c r="D215" s="45">
        <v>1</v>
      </c>
      <c r="E215" s="67"/>
      <c r="F215" s="46">
        <f t="shared" si="11"/>
        <v>0</v>
      </c>
    </row>
    <row r="216" spans="1:6" x14ac:dyDescent="0.25">
      <c r="A216" s="42" t="s">
        <v>379</v>
      </c>
      <c r="B216" s="43" t="s">
        <v>380</v>
      </c>
      <c r="C216" s="44"/>
      <c r="D216" s="45"/>
      <c r="E216" s="67"/>
      <c r="F216" s="46">
        <f t="shared" si="11"/>
        <v>0</v>
      </c>
    </row>
    <row r="217" spans="1:6" x14ac:dyDescent="0.25">
      <c r="A217" s="42" t="s">
        <v>381</v>
      </c>
      <c r="B217" s="43" t="s">
        <v>382</v>
      </c>
      <c r="C217" s="44" t="s">
        <v>21</v>
      </c>
      <c r="D217" s="45">
        <v>5.36</v>
      </c>
      <c r="E217" s="67"/>
      <c r="F217" s="46">
        <f t="shared" si="11"/>
        <v>0</v>
      </c>
    </row>
    <row r="218" spans="1:6" x14ac:dyDescent="0.25">
      <c r="A218" s="42" t="s">
        <v>383</v>
      </c>
      <c r="B218" s="43" t="s">
        <v>384</v>
      </c>
      <c r="C218" s="44"/>
      <c r="D218" s="45"/>
      <c r="E218" s="67"/>
      <c r="F218" s="46">
        <f t="shared" si="11"/>
        <v>0</v>
      </c>
    </row>
    <row r="219" spans="1:6" x14ac:dyDescent="0.25">
      <c r="A219" s="42" t="s">
        <v>385</v>
      </c>
      <c r="B219" s="43" t="s">
        <v>386</v>
      </c>
      <c r="C219" s="44" t="s">
        <v>387</v>
      </c>
      <c r="D219" s="45">
        <v>1150</v>
      </c>
      <c r="E219" s="67"/>
      <c r="F219" s="46">
        <f t="shared" si="11"/>
        <v>0</v>
      </c>
    </row>
    <row r="220" spans="1:6" x14ac:dyDescent="0.25">
      <c r="A220" s="42" t="s">
        <v>388</v>
      </c>
      <c r="B220" s="43" t="s">
        <v>389</v>
      </c>
      <c r="C220" s="44" t="s">
        <v>21</v>
      </c>
      <c r="D220" s="45">
        <v>1150</v>
      </c>
      <c r="E220" s="67"/>
      <c r="F220" s="46">
        <f t="shared" si="11"/>
        <v>0</v>
      </c>
    </row>
    <row r="221" spans="1:6" x14ac:dyDescent="0.25">
      <c r="A221" s="42" t="s">
        <v>390</v>
      </c>
      <c r="B221" s="43" t="s">
        <v>391</v>
      </c>
      <c r="C221" s="44" t="s">
        <v>215</v>
      </c>
      <c r="D221" s="45">
        <v>1030.24</v>
      </c>
      <c r="E221" s="67"/>
      <c r="F221" s="46">
        <f t="shared" si="11"/>
        <v>0</v>
      </c>
    </row>
    <row r="222" spans="1:6" ht="25.5" x14ac:dyDescent="0.25">
      <c r="A222" s="42" t="s">
        <v>392</v>
      </c>
      <c r="B222" s="43" t="s">
        <v>393</v>
      </c>
      <c r="C222" s="44" t="s">
        <v>215</v>
      </c>
      <c r="D222" s="45">
        <v>1030.24</v>
      </c>
      <c r="E222" s="67"/>
      <c r="F222" s="46">
        <f t="shared" si="11"/>
        <v>0</v>
      </c>
    </row>
    <row r="223" spans="1:6" s="48" customFormat="1" x14ac:dyDescent="0.25">
      <c r="A223" s="37" t="s">
        <v>394</v>
      </c>
      <c r="B223" s="38" t="s">
        <v>395</v>
      </c>
      <c r="C223" s="37"/>
      <c r="D223" s="39"/>
      <c r="E223" s="68"/>
      <c r="F223" s="40">
        <f>SUM(F224:F229)</f>
        <v>0</v>
      </c>
    </row>
    <row r="224" spans="1:6" x14ac:dyDescent="0.25">
      <c r="A224" s="42" t="s">
        <v>396</v>
      </c>
      <c r="B224" s="43" t="s">
        <v>397</v>
      </c>
      <c r="C224" s="44"/>
      <c r="D224" s="45"/>
      <c r="E224" s="67"/>
      <c r="F224" s="46">
        <f t="shared" ref="F224:F229" si="12">D224*E224</f>
        <v>0</v>
      </c>
    </row>
    <row r="225" spans="1:6" x14ac:dyDescent="0.25">
      <c r="A225" s="42" t="s">
        <v>398</v>
      </c>
      <c r="B225" s="43" t="s">
        <v>399</v>
      </c>
      <c r="C225" s="44" t="s">
        <v>238</v>
      </c>
      <c r="D225" s="45">
        <v>68.27</v>
      </c>
      <c r="E225" s="67">
        <v>0</v>
      </c>
      <c r="F225" s="46">
        <f t="shared" si="12"/>
        <v>0</v>
      </c>
    </row>
    <row r="226" spans="1:6" ht="25.5" x14ac:dyDescent="0.25">
      <c r="A226" s="42" t="s">
        <v>400</v>
      </c>
      <c r="B226" s="43" t="s">
        <v>401</v>
      </c>
      <c r="C226" s="44" t="s">
        <v>194</v>
      </c>
      <c r="D226" s="45">
        <v>7.3</v>
      </c>
      <c r="E226" s="67"/>
      <c r="F226" s="46">
        <f t="shared" si="12"/>
        <v>0</v>
      </c>
    </row>
    <row r="227" spans="1:6" ht="38.25" x14ac:dyDescent="0.25">
      <c r="A227" s="42" t="s">
        <v>402</v>
      </c>
      <c r="B227" s="43" t="s">
        <v>403</v>
      </c>
      <c r="C227" s="44" t="s">
        <v>194</v>
      </c>
      <c r="D227" s="45">
        <v>9.7799999999999994</v>
      </c>
      <c r="E227" s="67"/>
      <c r="F227" s="46">
        <f t="shared" si="12"/>
        <v>0</v>
      </c>
    </row>
    <row r="228" spans="1:6" ht="38.25" x14ac:dyDescent="0.25">
      <c r="A228" s="42" t="s">
        <v>404</v>
      </c>
      <c r="B228" s="43" t="s">
        <v>405</v>
      </c>
      <c r="C228" s="44" t="s">
        <v>194</v>
      </c>
      <c r="D228" s="45">
        <v>24.65</v>
      </c>
      <c r="E228" s="67"/>
      <c r="F228" s="46">
        <f t="shared" si="12"/>
        <v>0</v>
      </c>
    </row>
    <row r="229" spans="1:6" x14ac:dyDescent="0.25">
      <c r="A229" s="42" t="s">
        <v>406</v>
      </c>
      <c r="B229" s="43" t="s">
        <v>407</v>
      </c>
      <c r="C229" s="44" t="s">
        <v>408</v>
      </c>
      <c r="D229" s="45">
        <v>126</v>
      </c>
      <c r="E229" s="67"/>
      <c r="F229" s="46">
        <f t="shared" si="12"/>
        <v>0</v>
      </c>
    </row>
    <row r="230" spans="1:6" s="48" customFormat="1" x14ac:dyDescent="0.25">
      <c r="A230" s="37" t="s">
        <v>409</v>
      </c>
      <c r="B230" s="38" t="s">
        <v>410</v>
      </c>
      <c r="C230" s="37"/>
      <c r="D230" s="39"/>
      <c r="E230" s="68"/>
      <c r="F230" s="40">
        <f>SUM(F231:F235)</f>
        <v>0</v>
      </c>
    </row>
    <row r="231" spans="1:6" x14ac:dyDescent="0.25">
      <c r="A231" s="42" t="s">
        <v>411</v>
      </c>
      <c r="B231" s="43" t="s">
        <v>412</v>
      </c>
      <c r="C231" s="44"/>
      <c r="D231" s="45"/>
      <c r="E231" s="67"/>
      <c r="F231" s="46">
        <f t="shared" ref="F231:F235" si="13">D231*E231</f>
        <v>0</v>
      </c>
    </row>
    <row r="232" spans="1:6" ht="25.5" x14ac:dyDescent="0.25">
      <c r="A232" s="42" t="s">
        <v>413</v>
      </c>
      <c r="B232" s="43" t="s">
        <v>414</v>
      </c>
      <c r="C232" s="44" t="s">
        <v>215</v>
      </c>
      <c r="D232" s="45">
        <v>4</v>
      </c>
      <c r="E232" s="67"/>
      <c r="F232" s="46">
        <f t="shared" si="13"/>
        <v>0</v>
      </c>
    </row>
    <row r="233" spans="1:6" ht="25.5" x14ac:dyDescent="0.25">
      <c r="A233" s="42" t="s">
        <v>415</v>
      </c>
      <c r="B233" s="43" t="s">
        <v>416</v>
      </c>
      <c r="C233" s="44" t="s">
        <v>194</v>
      </c>
      <c r="D233" s="45">
        <v>32</v>
      </c>
      <c r="E233" s="67"/>
      <c r="F233" s="46">
        <f t="shared" si="13"/>
        <v>0</v>
      </c>
    </row>
    <row r="234" spans="1:6" x14ac:dyDescent="0.25">
      <c r="A234" s="42" t="s">
        <v>417</v>
      </c>
      <c r="B234" s="43" t="s">
        <v>418</v>
      </c>
      <c r="C234" s="44" t="s">
        <v>44</v>
      </c>
      <c r="D234" s="45">
        <v>8</v>
      </c>
      <c r="E234" s="67"/>
      <c r="F234" s="46">
        <f t="shared" si="13"/>
        <v>0</v>
      </c>
    </row>
    <row r="235" spans="1:6" ht="25.5" x14ac:dyDescent="0.25">
      <c r="A235" s="42" t="s">
        <v>419</v>
      </c>
      <c r="B235" s="43" t="s">
        <v>420</v>
      </c>
      <c r="C235" s="44" t="s">
        <v>160</v>
      </c>
      <c r="D235" s="45">
        <v>1</v>
      </c>
      <c r="E235" s="67"/>
      <c r="F235" s="46">
        <f t="shared" si="13"/>
        <v>0</v>
      </c>
    </row>
    <row r="236" spans="1:6" s="48" customFormat="1" x14ac:dyDescent="0.25">
      <c r="A236" s="37" t="s">
        <v>421</v>
      </c>
      <c r="B236" s="38" t="s">
        <v>422</v>
      </c>
      <c r="C236" s="37"/>
      <c r="D236" s="39"/>
      <c r="E236" s="68"/>
      <c r="F236" s="40">
        <f>SUM(F237:F241)</f>
        <v>0</v>
      </c>
    </row>
    <row r="237" spans="1:6" x14ac:dyDescent="0.25">
      <c r="A237" s="42" t="s">
        <v>423</v>
      </c>
      <c r="B237" s="43" t="s">
        <v>424</v>
      </c>
      <c r="C237" s="44"/>
      <c r="D237" s="45"/>
      <c r="E237" s="67"/>
      <c r="F237" s="46">
        <f t="shared" ref="F237:F241" si="14">D237*E237</f>
        <v>0</v>
      </c>
    </row>
    <row r="238" spans="1:6" x14ac:dyDescent="0.25">
      <c r="A238" s="42" t="s">
        <v>425</v>
      </c>
      <c r="B238" s="43" t="s">
        <v>426</v>
      </c>
      <c r="C238" s="44" t="s">
        <v>21</v>
      </c>
      <c r="D238" s="45">
        <v>796.9</v>
      </c>
      <c r="E238" s="67"/>
      <c r="F238" s="46">
        <f t="shared" si="14"/>
        <v>0</v>
      </c>
    </row>
    <row r="239" spans="1:6" x14ac:dyDescent="0.25">
      <c r="A239" s="42" t="s">
        <v>427</v>
      </c>
      <c r="B239" s="43" t="s">
        <v>428</v>
      </c>
      <c r="C239" s="44" t="s">
        <v>21</v>
      </c>
      <c r="D239" s="45">
        <v>796.9</v>
      </c>
      <c r="E239" s="67"/>
      <c r="F239" s="46">
        <f t="shared" si="14"/>
        <v>0</v>
      </c>
    </row>
    <row r="240" spans="1:6" x14ac:dyDescent="0.25">
      <c r="A240" s="42" t="s">
        <v>429</v>
      </c>
      <c r="B240" s="43" t="s">
        <v>430</v>
      </c>
      <c r="C240" s="44"/>
      <c r="D240" s="45"/>
      <c r="E240" s="67"/>
      <c r="F240" s="46">
        <f t="shared" si="14"/>
        <v>0</v>
      </c>
    </row>
    <row r="241" spans="1:6" x14ac:dyDescent="0.25">
      <c r="A241" s="42" t="s">
        <v>431</v>
      </c>
      <c r="B241" s="43" t="s">
        <v>432</v>
      </c>
      <c r="C241" s="44" t="s">
        <v>160</v>
      </c>
      <c r="D241" s="45">
        <v>1</v>
      </c>
      <c r="E241" s="67"/>
      <c r="F241" s="46">
        <f t="shared" si="14"/>
        <v>0</v>
      </c>
    </row>
    <row r="242" spans="1:6" ht="13.5" thickBot="1" x14ac:dyDescent="0.3">
      <c r="F242" s="49"/>
    </row>
    <row r="243" spans="1:6" ht="16.5" thickBot="1" x14ac:dyDescent="0.3">
      <c r="A243" s="71" t="s">
        <v>433</v>
      </c>
      <c r="B243" s="72"/>
      <c r="C243" s="72"/>
      <c r="D243" s="72"/>
      <c r="E243" s="73"/>
      <c r="F243" s="57">
        <f>F236+F230+F223+F208+F193+F190+F173+F160+F146+F141+F122+F109+F101+F98</f>
        <v>0</v>
      </c>
    </row>
    <row r="244" spans="1:6" ht="20.25" customHeight="1" thickBot="1" x14ac:dyDescent="0.3">
      <c r="A244" s="74" t="s">
        <v>434</v>
      </c>
      <c r="B244" s="75"/>
      <c r="C244" s="75"/>
      <c r="D244" s="75"/>
      <c r="E244" s="76"/>
      <c r="F244" s="58">
        <f>F243+F94</f>
        <v>0</v>
      </c>
    </row>
  </sheetData>
  <sheetProtection algorithmName="SHA-512" hashValue="+0ZLs78eevuhKRjIkHGeEOoW75bSBeRl6LQiudJsFxaxgPNPLVL+zZ+7ZQzZcBrWZIBtVLPeHxaXh0SUSCjBUw==" saltValue="xsb3TVoIgPObrB1uiO0TnQ==" spinCount="100000" sheet="1" objects="1" scenarios="1"/>
  <mergeCells count="5">
    <mergeCell ref="B2:E4"/>
    <mergeCell ref="A6:F6"/>
    <mergeCell ref="A94:E94"/>
    <mergeCell ref="A243:E243"/>
    <mergeCell ref="A244:E24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GERAL APAA BRANCO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Maradeijr</dc:creator>
  <cp:lastModifiedBy>Cida Aguiar</cp:lastModifiedBy>
  <dcterms:created xsi:type="dcterms:W3CDTF">2026-07-29T18:04:47Z</dcterms:created>
  <dcterms:modified xsi:type="dcterms:W3CDTF">2026-08-27T22:24:38Z</dcterms:modified>
</cp:coreProperties>
</file>